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5\2DO TRIMESTRE 2025\EGRESOS\"/>
    </mc:Choice>
  </mc:AlternateContent>
  <bookViews>
    <workbookView xWindow="0" yWindow="0" windowWidth="24000" windowHeight="9330" tabRatio="553" activeTab="3"/>
  </bookViews>
  <sheets>
    <sheet name="RESUMEN" sheetId="16" r:id="rId1"/>
    <sheet name="PDM" sheetId="17" r:id="rId2"/>
    <sheet name="FORTAMUN" sheetId="19" r:id="rId3"/>
    <sheet name="FAISMUN " sheetId="20" r:id="rId4"/>
  </sheets>
  <definedNames>
    <definedName name="_xlnm._FilterDatabase" localSheetId="3" hidden="1">'FAISMUN '!$A$14:$T$15</definedName>
    <definedName name="_xlnm._FilterDatabase" localSheetId="2" hidden="1">FORTAMUN!$A$13:$T$36</definedName>
    <definedName name="_xlnm._FilterDatabase" localSheetId="1" hidden="1">PDM!$A$12:$T$13</definedName>
    <definedName name="_xlnm.Print_Area" localSheetId="3">'FAISMUN '!$A$1:$T$34</definedName>
    <definedName name="_xlnm.Print_Area" localSheetId="2">FORTAMUN!$A$1:$T$40</definedName>
    <definedName name="_xlnm.Print_Area" localSheetId="1">PDM!$A$1:$T$35</definedName>
    <definedName name="_xlnm.Print_Area" localSheetId="0">RESUMEN!$B$6:$AA$46</definedName>
    <definedName name="_xlnm.Print_Titles" localSheetId="3">'FAISMUN '!$12:$14</definedName>
    <definedName name="_xlnm.Print_Titles" localSheetId="2">FORTAMUN!$13:$15</definedName>
    <definedName name="_xlnm.Print_Titles" localSheetId="1">PDM!$9:$11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0" l="1"/>
  <c r="G32" i="20"/>
  <c r="I32" i="20" l="1"/>
  <c r="D23" i="16"/>
  <c r="K36" i="19"/>
  <c r="L36" i="19" s="1"/>
  <c r="I36" i="19"/>
  <c r="K35" i="19"/>
  <c r="L35" i="19" s="1"/>
  <c r="I35" i="19"/>
  <c r="K34" i="19"/>
  <c r="L34" i="19" s="1"/>
  <c r="I34" i="19"/>
  <c r="K33" i="19"/>
  <c r="L33" i="19" s="1"/>
  <c r="I33" i="19"/>
  <c r="K32" i="19"/>
  <c r="L32" i="19" s="1"/>
  <c r="I32" i="19"/>
  <c r="K31" i="19"/>
  <c r="L31" i="19" s="1"/>
  <c r="I31" i="19"/>
  <c r="K30" i="19"/>
  <c r="L30" i="19" s="1"/>
  <c r="I30" i="19"/>
  <c r="K29" i="19"/>
  <c r="L29" i="19" s="1"/>
  <c r="I29" i="19"/>
  <c r="K28" i="19"/>
  <c r="L28" i="19" s="1"/>
  <c r="I28" i="19"/>
  <c r="K27" i="19"/>
  <c r="L27" i="19" s="1"/>
  <c r="I27" i="19"/>
  <c r="K26" i="19"/>
  <c r="L26" i="19" s="1"/>
  <c r="I26" i="19"/>
  <c r="K25" i="19"/>
  <c r="L25" i="19" s="1"/>
  <c r="I25" i="19"/>
  <c r="K24" i="19"/>
  <c r="L24" i="19" s="1"/>
  <c r="I24" i="19"/>
  <c r="K23" i="19"/>
  <c r="L23" i="19" s="1"/>
  <c r="I23" i="19"/>
  <c r="K22" i="19"/>
  <c r="L22" i="19" s="1"/>
  <c r="I22" i="19"/>
  <c r="K21" i="19"/>
  <c r="L21" i="19" s="1"/>
  <c r="I21" i="19"/>
  <c r="K20" i="19"/>
  <c r="L20" i="19" s="1"/>
  <c r="I20" i="19"/>
  <c r="K19" i="19"/>
  <c r="L19" i="19" s="1"/>
  <c r="I19" i="19"/>
  <c r="K18" i="19"/>
  <c r="L18" i="19" s="1"/>
  <c r="I18" i="19"/>
  <c r="H17" i="19"/>
  <c r="I17" i="19" s="1"/>
  <c r="O16" i="19"/>
  <c r="K16" i="19"/>
  <c r="L16" i="19" s="1"/>
  <c r="I16" i="19"/>
  <c r="G38" i="19"/>
  <c r="K17" i="19" l="1"/>
  <c r="L17" i="19" s="1"/>
  <c r="H38" i="19"/>
  <c r="I38" i="19"/>
  <c r="C8" i="20"/>
  <c r="C11" i="20" s="1"/>
  <c r="J21" i="16" l="1"/>
  <c r="S21" i="16" s="1"/>
  <c r="Z21" i="16" s="1"/>
  <c r="C22" i="16"/>
  <c r="Z22" i="16" s="1"/>
  <c r="J22" i="16"/>
  <c r="J20" i="16" l="1"/>
  <c r="S20" i="16" s="1"/>
  <c r="H33" i="17" l="1"/>
  <c r="I33" i="17"/>
  <c r="G33" i="17"/>
  <c r="C8" i="17" l="1"/>
  <c r="C7" i="17" l="1"/>
  <c r="C9" i="17" s="1"/>
  <c r="C10" i="19" l="1"/>
  <c r="C8" i="19" l="1"/>
  <c r="C20" i="16"/>
  <c r="C11" i="19" l="1"/>
  <c r="D22" i="16"/>
  <c r="Z23" i="16"/>
  <c r="J23" i="16"/>
  <c r="D20" i="16" l="1"/>
  <c r="Y25" i="16" l="1"/>
  <c r="K25" i="16" l="1"/>
  <c r="L25" i="16"/>
  <c r="M25" i="16"/>
  <c r="N25" i="16"/>
  <c r="O25" i="16"/>
  <c r="P25" i="16"/>
  <c r="Q25" i="16"/>
  <c r="R25" i="16"/>
  <c r="U25" i="16"/>
  <c r="V25" i="16"/>
  <c r="X25" i="16"/>
  <c r="F25" i="16"/>
  <c r="T25" i="16"/>
  <c r="E27" i="16" l="1"/>
  <c r="S27" i="16"/>
  <c r="G25" i="16"/>
  <c r="E25" i="16"/>
  <c r="E30" i="16" l="1"/>
  <c r="S30" i="16"/>
  <c r="E28" i="16"/>
  <c r="S28" i="16"/>
  <c r="I25" i="16"/>
  <c r="H25" i="16"/>
  <c r="E29" i="16" l="1"/>
  <c r="E31" i="16" s="1"/>
  <c r="S29" i="16"/>
  <c r="S31" i="16" s="1"/>
  <c r="W25" i="16"/>
  <c r="D25" i="16" l="1"/>
  <c r="J25" i="16" l="1"/>
  <c r="Z20" i="16" l="1"/>
  <c r="C25" i="16"/>
  <c r="Z25" i="16" l="1"/>
  <c r="S25" i="16"/>
</calcChain>
</file>

<file path=xl/sharedStrings.xml><?xml version="1.0" encoding="utf-8"?>
<sst xmlns="http://schemas.openxmlformats.org/spreadsheetml/2006/main" count="672" uniqueCount="255">
  <si>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</si>
  <si>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</si>
  <si>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</si>
  <si>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</si>
  <si>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</si>
  <si>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</si>
  <si>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</si>
  <si>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</si>
  <si>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</si>
  <si>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</si>
  <si>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</si>
  <si>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</si>
  <si>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</si>
  <si>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</si>
  <si>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</si>
  <si>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</si>
  <si>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</si>
  <si>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</si>
  <si>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</si>
  <si>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</si>
  <si>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 xml:space="preserve">SECRETARÍA DE FINANZAS PÚBLICAS                                                                                                                                                                                                                                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</si>
  <si>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</si>
  <si>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</si>
  <si>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</si>
  <si>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</si>
  <si>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</si>
  <si>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</si>
  <si>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</si>
  <si>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</si>
  <si>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</si>
  <si>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</si>
  <si>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</si>
  <si>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</si>
  <si>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</si>
  <si>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</si>
  <si>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</si>
  <si>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</si>
  <si>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</si>
  <si>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</si>
  <si>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</si>
  <si>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</si>
  <si>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</si>
  <si>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</si>
  <si>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</si>
  <si>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</si>
  <si>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</si>
  <si>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</si>
  <si>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</si>
  <si>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</si>
  <si>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</si>
  <si>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</si>
  <si>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</si>
  <si>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</si>
  <si>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</si>
  <si>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</si>
  <si>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</si>
  <si>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</si>
  <si>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DIRECTORA DE EGRESOS</t>
  </si>
  <si>
    <t>ING. HÉCTOR GARCÍA PONCE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</si>
  <si>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</si>
  <si>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</si>
  <si>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</si>
  <si>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</si>
  <si>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</si>
  <si>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</si>
  <si>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</si>
  <si>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</si>
  <si>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</si>
  <si>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</si>
  <si>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</si>
  <si>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</si>
  <si>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</si>
  <si>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</si>
  <si>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</si>
  <si>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</si>
  <si>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</si>
  <si>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</si>
  <si>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</si>
  <si>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</si>
  <si>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</si>
  <si>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</si>
  <si>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</si>
  <si>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>RENDIMIENTOS</t>
  </si>
  <si>
    <t>DEUDA PÚBLICA (9000)</t>
  </si>
  <si>
    <t>ESTUDIOS,PROYECTOS Y PERITOS, TODO EL MUNICIPIO DE AGUASCALIENTES</t>
  </si>
  <si>
    <t>JEFE DEL DPTO. DE CONTROL PRESUPUESTAL DE LA  OBRA PÚBLICA Y PROGRAMAS FEDERALES</t>
  </si>
  <si>
    <t>VARIOS</t>
  </si>
  <si>
    <t>IE</t>
  </si>
  <si>
    <t>OBRAS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</si>
  <si>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</si>
  <si>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</si>
  <si>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</si>
  <si>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</si>
  <si>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</si>
  <si>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2025</t>
    </r>
  </si>
  <si>
    <t>FORTAMUN</t>
  </si>
  <si>
    <t>REHABILITACION DE AREAS PEATONALES Y ATENCIÓN A PETICIONES CIUDADANAS; TODO EL MUNICIPIO DE AGUASCALIENTES.</t>
  </si>
  <si>
    <t>REHABILITACION Y MANTENIMIENTO DE VIALIDADES;  TODO EL MUNICIPIO DE AGUASCALIENTES.</t>
  </si>
  <si>
    <t>REABILITACION Y MANTENIMIENTO DE PINTURA EN VIALIDADES, NOMENCLATURAS Y PASOS A DESNIVEL;TODO EL MUNICIPIO DE AGUASCALIENTES.</t>
  </si>
  <si>
    <t>REHABILITACION Y MANTENIMIENTO DE CAMINOS,CALLES Y AREAS  DEPORTIVAS;TODO EL MUNICIPIO DE AGUASCALIENTES.</t>
  </si>
  <si>
    <t xml:space="preserve">MANTENIMIENTO Y ADECUACION  DE INFRAESTRUCTURA URBANA;TODO EL MUNICIPIO DE AGUASCALIENTES.  </t>
  </si>
  <si>
    <t>REHABILITACION DE ESPACIOS  EDUCATIVOS, TODO EL MUNICIPIO DE AGUASCALIENTES.</t>
  </si>
  <si>
    <t>Total general</t>
  </si>
  <si>
    <t>CONSTRUCCIÓN DE CONCRETO HIDRÁULICO PRIVADA FORJADORES, TRAMO ENTRE CALLE FRANCISCO GONZÁLEZ BOCA NEGRA Y CALLE C. 67, DEL TRABAJO COL.</t>
  </si>
  <si>
    <t>M2</t>
  </si>
  <si>
    <t>CONSTRUCCIÓN DE SOBRE CARPETA  ASFÁLTICA, CALLE NIETO, ENTRE ANDADOR ARTURO J. PANI Y CALLE J. GUADALUPE POSADA Y ENTRE ANDADOR ARTURO J. PANI Y CALLE PROFESOR A. TOPETE DEL VALLE CENTRO ZONA</t>
  </si>
  <si>
    <t>Pago de Combustible para los vehiculos adscritos a la Secretaria de Seguridad Pública</t>
  </si>
  <si>
    <t>Varios</t>
  </si>
  <si>
    <t>5000</t>
  </si>
  <si>
    <t>DIRECTA ESTATAL</t>
  </si>
  <si>
    <t>DINAMICA ALRO SA DE CV</t>
  </si>
  <si>
    <t>DM-0014-2025</t>
  </si>
  <si>
    <t>2025-PDM-0016-UR-01-004</t>
  </si>
  <si>
    <t>CONSTRUCCIÓN DE SOBRECARPETA ASFÁLTICA, CALLE 20 DE NOVIEMBRE TRAMO: ENTRE CALLE PINO SÚAREZ Y CALLE JESÚS R. MACÍAS</t>
  </si>
  <si>
    <t>2025-PDM-0017-UR-01-005</t>
  </si>
  <si>
    <t>CONSTRUCCIÓN DE SOBRECARPETA ASFÁLTICA, CALLE  FRANCISCO VILLA TRAMO: ENTRE CALLE PINO SÚAREZ Y CALLE INDEPENDENCIA DE MÉXICO</t>
  </si>
  <si>
    <t>2025-PDM-0018-UR-01-006</t>
  </si>
  <si>
    <t>CONSTRUCCIÓN DE SOBRECARPETA ASFÁLTICA, CALLE LIC. FRANCISCO PRIMO VERDAD, TRAMO: ENTRE C. EZEQUIEL A. CHÁVEZ Y AV. HÉROE DE NACOZARI. LA PURISIMA BARRIO, ZONA CENTRO.</t>
  </si>
  <si>
    <t>ASFALCER MEXICANA DE CONSTRUCCIÓN SA DE CV</t>
  </si>
  <si>
    <t>DM-0019-2025</t>
  </si>
  <si>
    <t>2025-FORTAMUN-0015-001-DM-04-002 MOD. I</t>
  </si>
  <si>
    <t>2025-FORTAMUN-0021-DM-04-003</t>
  </si>
  <si>
    <t>Adquisición de Uniformes para el Personal Operativo adscrito a la Secretaria de Seguridad Pública</t>
  </si>
  <si>
    <t>2025-FORTAMUN-0022-DM-04-004</t>
  </si>
  <si>
    <t>Adquisición de Vehiculos para la Secretaría de Seguridad Pública</t>
  </si>
  <si>
    <t>Adquisición de Equipamiento para Personal Operativo adscrito a la Secretaria de Seguridad Pública</t>
  </si>
  <si>
    <t>SERV. PUB.</t>
  </si>
  <si>
    <t>2025-FORTAMUN-0024-DM-04-006</t>
  </si>
  <si>
    <t>Adquisición de Vehiculos</t>
  </si>
  <si>
    <t>Unidades</t>
  </si>
  <si>
    <t>2025-FORTAMUN-0025-DM-04-007</t>
  </si>
  <si>
    <t>Adquisición de Maquinaria</t>
  </si>
  <si>
    <t>SEMADESU</t>
  </si>
  <si>
    <t>Adquisición de Vehiculos para la Secretaría Medio Ambiente y Desarrollo Sustentable</t>
  </si>
  <si>
    <t>Adquisición de Maquinaria Pesada para la Secretaria Medio Ambiente y Desarrollo Sustentable</t>
  </si>
  <si>
    <t>SFP</t>
  </si>
  <si>
    <t>Adquisición de Vehiculos para la Secretaria de Finanzas Públicas</t>
  </si>
  <si>
    <t>2025-PDM-0013-001-DM-01-007 MOD.I</t>
  </si>
  <si>
    <t>FAISMUN</t>
  </si>
  <si>
    <t>PDM (Presupuesto Participativo)</t>
  </si>
  <si>
    <t>2025-FORTAMUN-0001-002-DM-06-001 MOD.II</t>
  </si>
  <si>
    <t>2025-FORTAMUN-0030-001-DM-04-010 MOD. I</t>
  </si>
  <si>
    <t>COORDINACIÓN DE SALUD</t>
  </si>
  <si>
    <t>Adquisición de Vehiculos para la Coordinación General de Salud</t>
  </si>
  <si>
    <t>Vehiculos</t>
  </si>
  <si>
    <t>2025-FORTAMUN-0032-001-DM-04-011 MOD.I</t>
  </si>
  <si>
    <t>Adquisición de Pintarrayas</t>
  </si>
  <si>
    <t>2025-FORTAMUN-0033-DM-04-012</t>
  </si>
  <si>
    <t>Adquisición de Remolques</t>
  </si>
  <si>
    <t>2025-FORTAMUN-0034-DM-04-013</t>
  </si>
  <si>
    <t>2025-FORTAMUN-0035-DM-04-014</t>
  </si>
  <si>
    <t>Adquisición de Retroexcavadora y Motoconformadora</t>
  </si>
  <si>
    <t>2025-FORTAMUN-0036-001-DM-04-015 MOD. I</t>
  </si>
  <si>
    <t>Adquisición de Vehiculos para la Dirección de Rastros</t>
  </si>
  <si>
    <t>2025-FORTAMUN-0038-DM-04-018</t>
  </si>
  <si>
    <t>Adquisición de Vehiculos para el Departamento de Salud y Bienestar Animal</t>
  </si>
  <si>
    <t>H. AYUNTAMIENTO</t>
  </si>
  <si>
    <t>2025-FORTAMUN-0039-DM-04-019</t>
  </si>
  <si>
    <t>Fortalecimiento del Parque Vehicular de la Coordinación de Verificación de la Dirección de Reglamentos</t>
  </si>
  <si>
    <t>RESTRINGIDA ESTATAL</t>
  </si>
  <si>
    <t>PAVIMENTOS Y MAQUINARIA, SA . DE CV</t>
  </si>
  <si>
    <t>DM-0016-2025</t>
  </si>
  <si>
    <t>CASLOP DISEÑO ARTE Y CONSTRUCCION SA DE CV</t>
  </si>
  <si>
    <t>DM-0017-2025</t>
  </si>
  <si>
    <t>DIRECT A ESTATAL</t>
  </si>
  <si>
    <t>RESENDIZ RAMÍREZ, JORGE ADRÍAN</t>
  </si>
  <si>
    <t>DM-0018-2025</t>
  </si>
  <si>
    <t>2025-PDM-0028-UR-01-010</t>
  </si>
  <si>
    <t>CONSTRUCCIÓN DE SOBRECARPETA ASFÁLTICA, CALLE GRAL. GUADLUPE VICTORIA T-1,TRAMO: ENTRE CALLE BENJAMÍN DE LA MORA Y CALLE VALENTÍN GÓMEZ FARÍAS. CENTRO ZONA</t>
  </si>
  <si>
    <t>2025-PDM-0029-UR-01-009</t>
  </si>
  <si>
    <t>CONSTRUCCIÓN DE PAVIMENTO HIDRÁULICO, AV. JULIO DÍAZ TORRE, CALZADA ORIENTE, TRAMO: ENTRE CALLE JESÚS RIVERA FRANCO  A CALLE ANTONIO GUTIÉRREZ SOLA, CIUDAD INDUSTRIAL FRACC. DELEG. MORELOS.</t>
  </si>
  <si>
    <t xml:space="preserve">FONDO PARA LA INFRAESTRUCTURA SOCIAL MUNICIPAL Y DE LAS DEMARCACIONES TERRITORIALES DEL DISTRITO FEDERAL </t>
  </si>
  <si>
    <t>0040</t>
  </si>
  <si>
    <t>Construcción de pavimento hidráulico en av. Mariano Hidalgo tramo: Ambas Calzadas, entre Av. Carmen Serdán y Av. Luisa Fernández Villa. Aguascalientes Mpio.</t>
  </si>
  <si>
    <t/>
  </si>
  <si>
    <t>“Este Programa es público, ajeno a cualquier partido político. Queda prohibido el uso para fines distintos a los establecidos en el programa”.</t>
  </si>
  <si>
    <t>2025-FORTAMUN-0023-001-DM-04-005 MOD. I</t>
  </si>
  <si>
    <t>2025-FORTAMUN-0026-001-DM-04-008 MOD.I</t>
  </si>
  <si>
    <t>2025-FORTAMUN-0027-001-DM-04-009 MOD.I</t>
  </si>
  <si>
    <t>2025-FORTAMUN-0031-001-DM-04-016 MOD. I</t>
  </si>
  <si>
    <t>Adquisición de Camión de Volteo 7M3 de capacidad</t>
  </si>
  <si>
    <t>2025-FORTAMUN-0037-001-DM-04-017 MOD. I</t>
  </si>
  <si>
    <t>SEDUM</t>
  </si>
  <si>
    <t>2025-FORTAMUN-0049-DM-04-020</t>
  </si>
  <si>
    <t>Adquisición de un Vehiculo (SEDUM)</t>
  </si>
  <si>
    <t>2025-FORTAMUN-0050-DM-04-021</t>
  </si>
  <si>
    <t>Adquisición de un Dron (SEDUM)</t>
  </si>
  <si>
    <t>JUNIO</t>
  </si>
  <si>
    <t>2025-PDM-0002-001-DM-06-001 MOD. I</t>
  </si>
  <si>
    <t>2025-PDM-0004-001-DM-05-002 MOD.I</t>
  </si>
  <si>
    <t>2025-PDM-0005-001-DM-06-003 MOD. I</t>
  </si>
  <si>
    <t>205-PDM-0006-001-DM-06-004 MOD. I</t>
  </si>
  <si>
    <t>2025-PDM-0008-002-UR-01-001 MOD. II</t>
  </si>
  <si>
    <t>2025-PDM-0009-002-UR-05-002 MOD. II</t>
  </si>
  <si>
    <t>2025-PDM-0010-002-DM-06-005 MOD. II</t>
  </si>
  <si>
    <t>2025-PDM-0011-001-DM-05-006 MOD. I</t>
  </si>
  <si>
    <t>2025-PDM-0012-001-IE-03-001 MOD. CANCELADA</t>
  </si>
  <si>
    <t>2025-PDM-0014-001-UR-01-003 MOD. FINAL</t>
  </si>
  <si>
    <t xml:space="preserve">2025-PDM-0019-001-UR-01-007 MOD. FINAL </t>
  </si>
  <si>
    <t>MAQUINARIA Y CONSTRUCCIONES CAFA SA DE CV</t>
  </si>
  <si>
    <t>DM-0028-2025</t>
  </si>
  <si>
    <t>2025-PDM-0046-DM-05-008</t>
  </si>
  <si>
    <t>ADECUACIONES PARA OFICINAS DE SECRETARIA DE DESARROLLO SOCIAL, CALLE 5 DE MAYO NO. 122 CENTRO ZONA, DELEG. ZONA CENTRO</t>
  </si>
  <si>
    <t>2025-FAISMUN-0040-0411101-001</t>
  </si>
  <si>
    <t>2025-FAISMUN-0047-0411102-002</t>
  </si>
  <si>
    <t>0047</t>
  </si>
  <si>
    <t>Construcción de Carpeta Asfáltica calle Carlos Fuentes Mares. Tramo: De calle Vicente Rojo a Av. Siglo XXI . Pintoers Mexicanos Fracc. Deleg. Pozo Bravo.</t>
  </si>
  <si>
    <t>2025-FAISMUN-0048-0411102-003</t>
  </si>
  <si>
    <t>0048</t>
  </si>
  <si>
    <t>2025-FAISMUN-0051-0411102-004</t>
  </si>
  <si>
    <t>0051</t>
  </si>
  <si>
    <t>2025-FAISMUN-0052-0411101-005</t>
  </si>
  <si>
    <t>0052</t>
  </si>
  <si>
    <t>Construcción de pavimento hidráulico en calle San Cosme, tramo: Entre calle San Marcos y calle San Jorge,los Pericos Fracc. Deleg.. Guadalupe Peralta.</t>
  </si>
  <si>
    <t>2025-FAISMUN-0053-0411101-006</t>
  </si>
  <si>
    <t>0053</t>
  </si>
  <si>
    <t>Construcción de pavimento hidráulico en calle San Marcos, tramo: Entre calle San Cosme y calle San Lucas, Los Pericos Fracc. Deleg. Guadalupe Peralta.</t>
  </si>
  <si>
    <t>MIAA</t>
  </si>
  <si>
    <t>2025-FAISMUN-0055-01011-007</t>
  </si>
  <si>
    <t>0055</t>
  </si>
  <si>
    <t>Construcción de la Linea de distribución de Agua Potable del Pozo R-023A, Calvillito Ags.</t>
  </si>
  <si>
    <t>ML</t>
  </si>
  <si>
    <t>2025-FAISMUN-0057-0411102-009</t>
  </si>
  <si>
    <t>0057</t>
  </si>
  <si>
    <t>2025-FAISMUN-0058-0411102-010</t>
  </si>
  <si>
    <t>0058</t>
  </si>
  <si>
    <t>2025-FAISMUN-0059-0411102-011</t>
  </si>
  <si>
    <t>0059</t>
  </si>
  <si>
    <t>2025-FAISMUN-0060-01012-012</t>
  </si>
  <si>
    <t>0060</t>
  </si>
  <si>
    <t>Rehabilitación de la red de Agua Potable en varias calles de los Fracc. Lomas del Ajedrez, Fracc. Mujeres Ilustres, Fracc. Fundadores, Fracc. Reencuentro, Paqete 1</t>
  </si>
  <si>
    <t>2025-FAISMUN-0061-01011-013</t>
  </si>
  <si>
    <t>0061</t>
  </si>
  <si>
    <t>Construcción de la Red de Agua Potable en carretera No. 13 (cerca de los Ruelas), Calvillito Ags.</t>
  </si>
  <si>
    <t>2025-FAISMUN-0062-0411102-014</t>
  </si>
  <si>
    <t>0062</t>
  </si>
  <si>
    <t>2025-FAISMUN-0063-0411102-015</t>
  </si>
  <si>
    <t>0063</t>
  </si>
  <si>
    <t>2025-FAISMUN-0056-1340-008</t>
  </si>
  <si>
    <t>0056</t>
  </si>
  <si>
    <t>Construcción de Parque Villamontaña, Cerro el Tenayo entre Av. Salvador Rangel López, calle Montes de Toledo. Villamontaña, Fracc.</t>
  </si>
  <si>
    <t>Construcción de Carpeta Asfáltica calle Pedro Coronel tramo: De calle Frida Kalho a calle Rafael Coronel. Pintores Mexicanos Fracc. Deleg. Pozo Bravo.</t>
  </si>
  <si>
    <t>Construcción de Carpeta Asfáltica calle el Ocote, tramo: Entre Av. San Gabriel y calle la Barranca, Ojocaliente Fracc. 3A Secc. Deleg. Ojocaliente.</t>
  </si>
  <si>
    <t>Construcción de Carpeta Asfáltica calle el Salitre tramo: Entre Av. Siglo XXI y calle San Pedro. ojocaliente Fracc. Deleg. Ojocaliente.</t>
  </si>
  <si>
    <t>Construcción de Sobrecarpeta Asfáltica Prol. San Miguel. tramo: Entre calle la Soledad a Templo de la Divina Providencia (Cadenamiento 0+160.00). El llanito Col. Deleg. Zona Centro Oriente.</t>
  </si>
  <si>
    <t>Construcción de Carpeta Asfáltica calle 5 de Febrero, tramo: Entre calle Cosio Sur a calle Poder Legislativo. El Llanito Col. Deleg. Zona Centro Oriente.</t>
  </si>
  <si>
    <t>Construcción de Sobrecarpeta Asfáltica calle España. tramo: Entre Av. De la Convención de 1914 y calle Cataluña, Barranca de Guadalupe Col. Deleg. Zona Centro Poniente.</t>
  </si>
  <si>
    <t>Construcción de carpeta Asfáltica calle Zamora. tramo: Entre calle Aragón y calle Salamanca, España Fracc. Deleg. Centro Poniente.</t>
  </si>
  <si>
    <t>PROGRAMAS Y PROYECTOS DE INVERSIÓN</t>
  </si>
  <si>
    <t>PERIODO DEL 01 DE ABRIL AL 30 DE JUNIO 2025</t>
  </si>
  <si>
    <t xml:space="preserve">PROGRAMAS Y PROYECTOS  DE INVERSIÓN                              PERIODO DEL 01 DEABRIL AL 30 DE JUNIO 2025 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</si>
  <si>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2025</t>
    </r>
  </si>
  <si>
    <t>DIRECCIÓN DE EGRESOS</t>
  </si>
  <si>
    <t xml:space="preserve">PROGRAMAS Y PROYECTOS  DE INVERSIÓN                              PERIODO DEL 01 DE ABRIL AL 30 DE JUNIO 2025 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</si>
  <si>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FAISMUN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</si>
</sst>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  <numFmt numFmtId="168" formatCode="#,##0_ ;\-#,##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36"/>
      <color theme="0"/>
      <name val="Calibri Light"/>
      <family val="2"/>
      <scheme val="maj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i/>
      <sz val="12"/>
      <color indexed="9"/>
      <name val="Futura Hv BT"/>
      <family val="2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Futura Bk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1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3" fillId="0" borderId="0" xfId="3" applyFont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Border="1" applyAlignment="1">
      <alignment horizontal="center"/>
    </xf>
    <xf numFmtId="0" fontId="13" fillId="0" borderId="0" xfId="3" applyFont="1"/>
    <xf numFmtId="0" fontId="13" fillId="0" borderId="0" xfId="0" applyFont="1"/>
    <xf numFmtId="0" fontId="13" fillId="0" borderId="0" xfId="3" applyFont="1" applyAlignment="1">
      <alignment horizontal="center"/>
    </xf>
    <xf numFmtId="0" fontId="1" fillId="0" borderId="0" xfId="0" applyFont="1"/>
    <xf numFmtId="0" fontId="6" fillId="0" borderId="6" xfId="0" applyFont="1" applyFill="1" applyBorder="1" applyAlignment="1">
      <alignment horizontal="center" vertical="center" wrapText="1"/>
    </xf>
    <xf numFmtId="1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/>
    <xf numFmtId="0" fontId="15" fillId="0" borderId="0" xfId="0" applyFont="1" applyBorder="1"/>
    <xf numFmtId="2" fontId="15" fillId="0" borderId="0" xfId="5" applyNumberFormat="1" applyFont="1" applyFill="1" applyBorder="1" applyAlignment="1">
      <alignment vertical="center"/>
    </xf>
    <xf numFmtId="0" fontId="15" fillId="0" borderId="0" xfId="3" applyFont="1" applyAlignment="1">
      <alignment horizontal="center"/>
    </xf>
    <xf numFmtId="3" fontId="15" fillId="0" borderId="0" xfId="3" applyNumberFormat="1" applyFont="1" applyFill="1"/>
    <xf numFmtId="3" fontId="15" fillId="0" borderId="0" xfId="3" applyNumberFormat="1" applyFont="1"/>
    <xf numFmtId="0" fontId="15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0" fontId="0" fillId="7" borderId="0" xfId="0" applyFill="1"/>
    <xf numFmtId="44" fontId="21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43" fontId="5" fillId="0" borderId="0" xfId="1" applyFont="1" applyFill="1"/>
    <xf numFmtId="3" fontId="32" fillId="0" borderId="5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1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3" fontId="26" fillId="0" borderId="10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164" fontId="26" fillId="0" borderId="0" xfId="1" applyNumberFormat="1" applyFont="1" applyFill="1" applyBorder="1" applyAlignment="1">
      <alignment vertical="center"/>
    </xf>
    <xf numFmtId="3" fontId="26" fillId="0" borderId="0" xfId="1" applyNumberFormat="1" applyFont="1" applyBorder="1" applyAlignment="1">
      <alignment vertical="center"/>
    </xf>
    <xf numFmtId="0" fontId="31" fillId="0" borderId="2" xfId="0" applyFont="1" applyBorder="1" applyAlignment="1">
      <alignment horizontal="right"/>
    </xf>
    <xf numFmtId="0" fontId="26" fillId="0" borderId="2" xfId="1" applyNumberFormat="1" applyFont="1" applyBorder="1" applyAlignment="1">
      <alignment horizontal="center"/>
    </xf>
    <xf numFmtId="3" fontId="26" fillId="0" borderId="2" xfId="1" applyNumberFormat="1" applyFont="1" applyFill="1" applyBorder="1"/>
    <xf numFmtId="3" fontId="26" fillId="0" borderId="2" xfId="1" applyNumberFormat="1" applyFont="1" applyBorder="1"/>
    <xf numFmtId="164" fontId="26" fillId="0" borderId="2" xfId="1" applyNumberFormat="1" applyFont="1" applyFill="1" applyBorder="1" applyAlignment="1">
      <alignment vertical="center"/>
    </xf>
    <xf numFmtId="3" fontId="26" fillId="0" borderId="0" xfId="1" applyNumberFormat="1" applyFont="1" applyBorder="1"/>
    <xf numFmtId="0" fontId="33" fillId="0" borderId="0" xfId="0" applyFont="1" applyAlignment="1">
      <alignment horizontal="left" vertical="top" wrapText="1"/>
    </xf>
    <xf numFmtId="3" fontId="26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/>
    <xf numFmtId="164" fontId="26" fillId="0" borderId="11" xfId="0" applyNumberFormat="1" applyFont="1" applyBorder="1"/>
    <xf numFmtId="3" fontId="26" fillId="0" borderId="0" xfId="1" applyNumberFormat="1" applyFont="1" applyBorder="1" applyAlignment="1">
      <alignment horizontal="center"/>
    </xf>
    <xf numFmtId="3" fontId="26" fillId="0" borderId="0" xfId="1" applyNumberFormat="1" applyFont="1" applyFill="1" applyBorder="1"/>
    <xf numFmtId="0" fontId="34" fillId="0" borderId="0" xfId="0" applyFont="1" applyBorder="1"/>
    <xf numFmtId="43" fontId="34" fillId="0" borderId="0" xfId="1" applyFont="1"/>
    <xf numFmtId="166" fontId="31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6" fillId="0" borderId="0" xfId="0" applyFont="1" applyAlignment="1">
      <alignment horizontal="center" vertical="top"/>
    </xf>
    <xf numFmtId="43" fontId="36" fillId="0" borderId="0" xfId="1" applyFont="1"/>
    <xf numFmtId="43" fontId="36" fillId="0" borderId="0" xfId="0" applyNumberFormat="1" applyFont="1"/>
    <xf numFmtId="0" fontId="0" fillId="0" borderId="0" xfId="0" applyAlignment="1">
      <alignment vertical="top"/>
    </xf>
    <xf numFmtId="43" fontId="36" fillId="0" borderId="0" xfId="0" applyNumberFormat="1" applyFont="1" applyAlignment="1">
      <alignment vertical="top"/>
    </xf>
    <xf numFmtId="43" fontId="36" fillId="0" borderId="0" xfId="1" applyFont="1" applyAlignment="1">
      <alignment vertical="top"/>
    </xf>
    <xf numFmtId="0" fontId="36" fillId="0" borderId="0" xfId="0" applyFont="1"/>
    <xf numFmtId="43" fontId="34" fillId="0" borderId="0" xfId="0" applyNumberFormat="1" applyFont="1"/>
    <xf numFmtId="0" fontId="37" fillId="0" borderId="0" xfId="0" applyFont="1"/>
    <xf numFmtId="43" fontId="37" fillId="0" borderId="0" xfId="1" applyFont="1"/>
    <xf numFmtId="43" fontId="37" fillId="0" borderId="0" xfId="0" applyNumberFormat="1" applyFont="1"/>
    <xf numFmtId="43" fontId="38" fillId="0" borderId="0" xfId="1" applyFont="1" applyAlignment="1"/>
    <xf numFmtId="43" fontId="38" fillId="0" borderId="0" xfId="1" applyFont="1" applyAlignment="1">
      <alignment wrapText="1"/>
    </xf>
    <xf numFmtId="0" fontId="39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6" fillId="0" borderId="0" xfId="1" applyNumberFormat="1" applyFont="1" applyFill="1" applyBorder="1" applyAlignment="1">
      <alignment vertical="center"/>
    </xf>
    <xf numFmtId="0" fontId="42" fillId="0" borderId="0" xfId="0" applyFont="1" applyBorder="1" applyAlignment="1">
      <alignment vertical="top" wrapText="1"/>
    </xf>
    <xf numFmtId="0" fontId="30" fillId="0" borderId="15" xfId="0" applyFont="1" applyBorder="1" applyAlignment="1">
      <alignment horizontal="center"/>
    </xf>
    <xf numFmtId="164" fontId="30" fillId="0" borderId="0" xfId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3" fontId="35" fillId="0" borderId="0" xfId="1" applyNumberFormat="1" applyFont="1" applyBorder="1" applyAlignment="1">
      <alignment vertical="top"/>
    </xf>
    <xf numFmtId="3" fontId="35" fillId="0" borderId="0" xfId="1" applyNumberFormat="1" applyFont="1" applyFill="1" applyBorder="1" applyAlignment="1">
      <alignment vertical="center"/>
    </xf>
    <xf numFmtId="164" fontId="26" fillId="0" borderId="0" xfId="0" applyNumberFormat="1" applyFont="1" applyBorder="1"/>
    <xf numFmtId="3" fontId="26" fillId="0" borderId="0" xfId="1" applyNumberFormat="1" applyFont="1" applyBorder="1" applyAlignment="1"/>
    <xf numFmtId="0" fontId="15" fillId="0" borderId="0" xfId="3" applyFont="1" applyFill="1"/>
    <xf numFmtId="43" fontId="0" fillId="0" borderId="0" xfId="1" applyNumberFormat="1" applyFont="1"/>
    <xf numFmtId="43" fontId="15" fillId="0" borderId="0" xfId="6" applyFont="1"/>
    <xf numFmtId="0" fontId="17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1" fillId="0" borderId="10" xfId="1" applyNumberFormat="1" applyFont="1" applyFill="1" applyBorder="1" applyAlignment="1">
      <alignment vertical="center"/>
    </xf>
    <xf numFmtId="3" fontId="32" fillId="0" borderId="8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6" fillId="8" borderId="17" xfId="1" applyFont="1" applyFill="1" applyBorder="1" applyAlignment="1">
      <alignment horizontal="center" vertical="top"/>
    </xf>
    <xf numFmtId="43" fontId="26" fillId="8" borderId="17" xfId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65" fontId="5" fillId="0" borderId="0" xfId="0" applyNumberFormat="1" applyFont="1"/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6" fillId="0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3" fontId="42" fillId="0" borderId="0" xfId="1" applyNumberFormat="1" applyFont="1" applyBorder="1" applyAlignment="1">
      <alignment vertical="top"/>
    </xf>
    <xf numFmtId="3" fontId="42" fillId="0" borderId="0" xfId="1" applyNumberFormat="1" applyFont="1" applyBorder="1" applyAlignment="1">
      <alignment vertical="top" wrapText="1"/>
    </xf>
    <xf numFmtId="167" fontId="6" fillId="0" borderId="2" xfId="0" applyNumberFormat="1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 wrapText="1"/>
    </xf>
    <xf numFmtId="0" fontId="44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44" fillId="3" borderId="20" xfId="3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46" fillId="5" borderId="18" xfId="3" applyFont="1" applyFill="1" applyBorder="1" applyAlignment="1">
      <alignment horizontal="center" vertical="center" wrapText="1"/>
    </xf>
    <xf numFmtId="0" fontId="46" fillId="5" borderId="20" xfId="3" applyFont="1" applyFill="1" applyBorder="1" applyAlignment="1">
      <alignment horizontal="center" vertical="center" wrapText="1"/>
    </xf>
    <xf numFmtId="3" fontId="47" fillId="12" borderId="13" xfId="0" applyNumberFormat="1" applyFont="1" applyFill="1" applyBorder="1" applyAlignment="1">
      <alignment horizontal="center" vertical="center"/>
    </xf>
    <xf numFmtId="3" fontId="47" fillId="12" borderId="14" xfId="0" applyNumberFormat="1" applyFont="1" applyFill="1" applyBorder="1" applyAlignment="1">
      <alignment horizontal="center" vertical="center"/>
    </xf>
    <xf numFmtId="3" fontId="42" fillId="0" borderId="0" xfId="1" applyNumberFormat="1" applyFont="1" applyBorder="1" applyAlignment="1">
      <alignment horizontal="center" vertical="top"/>
    </xf>
    <xf numFmtId="3" fontId="42" fillId="0" borderId="0" xfId="1" applyNumberFormat="1" applyFont="1" applyBorder="1" applyAlignment="1">
      <alignment horizontal="center" vertical="top" wrapText="1"/>
    </xf>
    <xf numFmtId="3" fontId="26" fillId="0" borderId="0" xfId="1" applyNumberFormat="1" applyFont="1" applyBorder="1" applyAlignment="1">
      <alignment horizontal="center"/>
    </xf>
    <xf numFmtId="43" fontId="33" fillId="0" borderId="0" xfId="1" applyFont="1" applyAlignment="1">
      <alignment horizontal="center" wrapText="1"/>
    </xf>
    <xf numFmtId="0" fontId="36" fillId="0" borderId="0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center" vertical="top" wrapText="1"/>
    </xf>
    <xf numFmtId="43" fontId="26" fillId="5" borderId="17" xfId="1" applyFont="1" applyFill="1" applyBorder="1" applyAlignment="1">
      <alignment horizontal="center" vertical="center" wrapText="1"/>
    </xf>
    <xf numFmtId="164" fontId="26" fillId="0" borderId="10" xfId="1" applyNumberFormat="1" applyFont="1" applyFill="1" applyBorder="1" applyAlignment="1">
      <alignment vertical="center"/>
    </xf>
    <xf numFmtId="0" fontId="26" fillId="0" borderId="0" xfId="1" applyNumberFormat="1" applyFont="1" applyBorder="1"/>
    <xf numFmtId="49" fontId="6" fillId="0" borderId="2" xfId="3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justify" vertical="center" wrapText="1"/>
    </xf>
    <xf numFmtId="0" fontId="47" fillId="12" borderId="23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4" fontId="24" fillId="0" borderId="0" xfId="0" applyNumberFormat="1" applyFont="1" applyFill="1" applyAlignment="1">
      <alignment horizontal="center" vertical="center"/>
    </xf>
    <xf numFmtId="0" fontId="6" fillId="4" borderId="2" xfId="5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ont="1" applyFill="1"/>
    <xf numFmtId="0" fontId="26" fillId="0" borderId="0" xfId="1" applyNumberFormat="1" applyFont="1" applyFill="1" applyBorder="1" applyAlignment="1"/>
    <xf numFmtId="164" fontId="0" fillId="0" borderId="0" xfId="0" applyNumberFormat="1" applyAlignment="1">
      <alignment wrapText="1"/>
    </xf>
    <xf numFmtId="0" fontId="36" fillId="0" borderId="0" xfId="0" applyFont="1" applyFill="1" applyAlignment="1">
      <alignment vertical="top" wrapText="1"/>
    </xf>
    <xf numFmtId="164" fontId="0" fillId="0" borderId="0" xfId="0" applyNumberFormat="1"/>
    <xf numFmtId="164" fontId="32" fillId="0" borderId="26" xfId="1" applyNumberFormat="1" applyFont="1" applyFill="1" applyBorder="1" applyAlignment="1">
      <alignment vertical="center"/>
    </xf>
    <xf numFmtId="164" fontId="32" fillId="0" borderId="25" xfId="1" applyNumberFormat="1" applyFont="1" applyFill="1" applyBorder="1" applyAlignment="1">
      <alignment vertical="center"/>
    </xf>
    <xf numFmtId="3" fontId="32" fillId="0" borderId="25" xfId="1" applyNumberFormat="1" applyFont="1" applyFill="1" applyBorder="1" applyAlignment="1">
      <alignment vertical="center"/>
    </xf>
    <xf numFmtId="43" fontId="32" fillId="0" borderId="25" xfId="1" applyFont="1" applyFill="1" applyBorder="1" applyAlignment="1">
      <alignment vertical="center"/>
    </xf>
    <xf numFmtId="3" fontId="32" fillId="0" borderId="2" xfId="1" applyNumberFormat="1" applyFont="1" applyFill="1" applyBorder="1" applyAlignment="1">
      <alignment vertical="center"/>
    </xf>
    <xf numFmtId="43" fontId="32" fillId="0" borderId="2" xfId="1" applyFont="1" applyFill="1" applyBorder="1" applyAlignment="1">
      <alignment vertical="center"/>
    </xf>
    <xf numFmtId="164" fontId="32" fillId="0" borderId="2" xfId="1" applyNumberFormat="1" applyFont="1" applyFill="1" applyBorder="1" applyAlignment="1">
      <alignment vertical="center"/>
    </xf>
    <xf numFmtId="164" fontId="32" fillId="0" borderId="9" xfId="1" applyNumberFormat="1" applyFont="1" applyFill="1" applyBorder="1" applyAlignment="1">
      <alignment vertical="center"/>
    </xf>
    <xf numFmtId="164" fontId="32" fillId="0" borderId="7" xfId="1" applyNumberFormat="1" applyFont="1" applyFill="1" applyBorder="1" applyAlignment="1">
      <alignment vertical="center"/>
    </xf>
    <xf numFmtId="43" fontId="32" fillId="0" borderId="7" xfId="1" applyFont="1" applyFill="1" applyBorder="1" applyAlignment="1">
      <alignment vertical="center"/>
    </xf>
    <xf numFmtId="3" fontId="32" fillId="0" borderId="7" xfId="1" applyNumberFormat="1" applyFont="1" applyFill="1" applyBorder="1" applyAlignment="1">
      <alignment vertical="center"/>
    </xf>
    <xf numFmtId="164" fontId="32" fillId="0" borderId="24" xfId="1" applyNumberFormat="1" applyFont="1" applyFill="1" applyBorder="1" applyAlignment="1">
      <alignment vertical="center"/>
    </xf>
    <xf numFmtId="0" fontId="9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44" fillId="3" borderId="18" xfId="3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0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44" fillId="3" borderId="17" xfId="3" applyFont="1" applyFill="1" applyBorder="1" applyAlignment="1">
      <alignment horizontal="center" vertical="center" wrapText="1"/>
    </xf>
    <xf numFmtId="0" fontId="16" fillId="3" borderId="33" xfId="3" applyFont="1" applyFill="1" applyBorder="1" applyAlignment="1">
      <alignment horizontal="center" vertical="center"/>
    </xf>
    <xf numFmtId="3" fontId="8" fillId="6" borderId="34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5" fillId="4" borderId="0" xfId="3" applyFont="1" applyFill="1"/>
    <xf numFmtId="43" fontId="15" fillId="4" borderId="0" xfId="6" applyFont="1" applyFill="1"/>
    <xf numFmtId="0" fontId="17" fillId="4" borderId="0" xfId="3" applyFont="1" applyFill="1"/>
    <xf numFmtId="165" fontId="0" fillId="0" borderId="0" xfId="0" applyNumberFormat="1"/>
    <xf numFmtId="167" fontId="6" fillId="0" borderId="7" xfId="0" applyNumberFormat="1" applyFont="1" applyFill="1" applyBorder="1" applyAlignment="1">
      <alignment horizontal="center" vertical="center"/>
    </xf>
    <xf numFmtId="4" fontId="6" fillId="4" borderId="7" xfId="4" applyNumberFormat="1" applyFont="1" applyFill="1" applyBorder="1" applyAlignment="1">
      <alignment horizontal="center" vertical="center"/>
    </xf>
    <xf numFmtId="9" fontId="6" fillId="0" borderId="7" xfId="5" applyFont="1" applyFill="1" applyBorder="1" applyAlignment="1">
      <alignment horizontal="center" vertical="center"/>
    </xf>
    <xf numFmtId="0" fontId="6" fillId="4" borderId="7" xfId="5" applyNumberFormat="1" applyFont="1" applyFill="1" applyBorder="1" applyAlignment="1">
      <alignment horizontal="center" vertical="center"/>
    </xf>
    <xf numFmtId="3" fontId="6" fillId="0" borderId="7" xfId="3" applyNumberFormat="1" applyFont="1" applyFill="1" applyBorder="1" applyAlignment="1">
      <alignment horizontal="center" vertical="center" wrapText="1"/>
    </xf>
    <xf numFmtId="49" fontId="6" fillId="0" borderId="7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9" fontId="6" fillId="0" borderId="36" xfId="11" applyFont="1" applyBorder="1" applyAlignment="1">
      <alignment horizontal="center" vertical="center"/>
    </xf>
    <xf numFmtId="0" fontId="48" fillId="0" borderId="0" xfId="0" applyFont="1"/>
    <xf numFmtId="0" fontId="2" fillId="0" borderId="0" xfId="0" applyFont="1"/>
    <xf numFmtId="3" fontId="19" fillId="0" borderId="2" xfId="1" applyNumberFormat="1" applyFont="1" applyFill="1" applyBorder="1" applyAlignment="1">
      <alignment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167" fontId="6" fillId="0" borderId="39" xfId="0" applyNumberFormat="1" applyFont="1" applyFill="1" applyBorder="1" applyAlignment="1">
      <alignment horizontal="center" vertical="center"/>
    </xf>
    <xf numFmtId="0" fontId="6" fillId="4" borderId="39" xfId="7" applyFont="1" applyFill="1" applyBorder="1" applyAlignment="1">
      <alignment horizontal="justify" vertical="center" wrapText="1"/>
    </xf>
    <xf numFmtId="2" fontId="6" fillId="0" borderId="39" xfId="5" applyNumberFormat="1" applyFont="1" applyFill="1" applyBorder="1" applyAlignment="1">
      <alignment horizontal="center" vertical="center"/>
    </xf>
    <xf numFmtId="9" fontId="6" fillId="0" borderId="39" xfId="11" applyFont="1" applyBorder="1" applyAlignment="1">
      <alignment horizontal="center" vertical="center"/>
    </xf>
    <xf numFmtId="10" fontId="6" fillId="0" borderId="39" xfId="5" applyNumberFormat="1" applyFont="1" applyFill="1" applyBorder="1" applyAlignment="1">
      <alignment horizontal="center" vertical="center"/>
    </xf>
    <xf numFmtId="1" fontId="6" fillId="0" borderId="39" xfId="5" applyNumberFormat="1" applyFont="1" applyFill="1" applyBorder="1" applyAlignment="1">
      <alignment horizontal="center" vertical="center"/>
    </xf>
    <xf numFmtId="3" fontId="6" fillId="0" borderId="39" xfId="5" applyNumberFormat="1" applyFont="1" applyFill="1" applyBorder="1" applyAlignment="1">
      <alignment horizontal="center" vertical="center"/>
    </xf>
    <xf numFmtId="3" fontId="6" fillId="0" borderId="39" xfId="3" applyNumberFormat="1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167" fontId="6" fillId="0" borderId="36" xfId="0" applyNumberFormat="1" applyFont="1" applyFill="1" applyBorder="1" applyAlignment="1">
      <alignment horizontal="center" vertical="center"/>
    </xf>
    <xf numFmtId="0" fontId="6" fillId="4" borderId="36" xfId="7" applyFont="1" applyFill="1" applyBorder="1" applyAlignment="1">
      <alignment horizontal="justify" vertical="center" wrapText="1"/>
    </xf>
    <xf numFmtId="2" fontId="6" fillId="0" borderId="36" xfId="5" applyNumberFormat="1" applyFont="1" applyFill="1" applyBorder="1" applyAlignment="1">
      <alignment horizontal="center" vertical="center"/>
    </xf>
    <xf numFmtId="10" fontId="6" fillId="0" borderId="36" xfId="5" applyNumberFormat="1" applyFont="1" applyFill="1" applyBorder="1" applyAlignment="1">
      <alignment horizontal="center" vertical="center"/>
    </xf>
    <xf numFmtId="1" fontId="6" fillId="0" borderId="36" xfId="5" applyNumberFormat="1" applyFont="1" applyFill="1" applyBorder="1" applyAlignment="1">
      <alignment horizontal="center" vertical="center"/>
    </xf>
    <xf numFmtId="3" fontId="6" fillId="0" borderId="36" xfId="5" applyNumberFormat="1" applyFont="1" applyFill="1" applyBorder="1" applyAlignment="1">
      <alignment horizontal="center" vertical="center"/>
    </xf>
    <xf numFmtId="3" fontId="6" fillId="0" borderId="36" xfId="3" applyNumberFormat="1" applyFont="1" applyFill="1" applyBorder="1" applyAlignment="1">
      <alignment horizontal="center" vertical="center" wrapText="1"/>
    </xf>
    <xf numFmtId="0" fontId="6" fillId="0" borderId="36" xfId="3" applyFont="1" applyFill="1" applyBorder="1" applyAlignment="1">
      <alignment horizontal="center" vertical="center" wrapText="1"/>
    </xf>
    <xf numFmtId="0" fontId="6" fillId="0" borderId="37" xfId="3" applyFont="1" applyFill="1" applyBorder="1" applyAlignment="1">
      <alignment horizontal="center" vertical="center" wrapText="1"/>
    </xf>
    <xf numFmtId="3" fontId="8" fillId="6" borderId="41" xfId="4" applyNumberFormat="1" applyFont="1" applyFill="1" applyBorder="1" applyAlignment="1">
      <alignment vertical="center"/>
    </xf>
    <xf numFmtId="3" fontId="5" fillId="0" borderId="0" xfId="0" applyNumberFormat="1" applyFont="1"/>
    <xf numFmtId="4" fontId="33" fillId="0" borderId="0" xfId="0" applyNumberFormat="1" applyFont="1" applyBorder="1" applyAlignment="1">
      <alignment vertical="top" wrapText="1"/>
    </xf>
    <xf numFmtId="4" fontId="33" fillId="0" borderId="0" xfId="0" applyNumberFormat="1" applyFont="1" applyAlignment="1">
      <alignment vertical="top" wrapText="1"/>
    </xf>
    <xf numFmtId="4" fontId="33" fillId="0" borderId="0" xfId="0" applyNumberFormat="1" applyFont="1" applyAlignment="1">
      <alignment horizontal="left" vertical="top" wrapText="1"/>
    </xf>
    <xf numFmtId="4" fontId="5" fillId="0" borderId="0" xfId="0" applyNumberFormat="1" applyFont="1" applyFill="1"/>
    <xf numFmtId="0" fontId="5" fillId="0" borderId="0" xfId="1" applyNumberFormat="1" applyFont="1" applyFill="1"/>
    <xf numFmtId="164" fontId="13" fillId="0" borderId="0" xfId="3" applyNumberFormat="1" applyFont="1" applyAlignment="1">
      <alignment vertical="center"/>
    </xf>
    <xf numFmtId="165" fontId="0" fillId="0" borderId="0" xfId="0" applyNumberFormat="1" applyFont="1"/>
    <xf numFmtId="14" fontId="50" fillId="0" borderId="45" xfId="3" applyNumberFormat="1" applyFont="1" applyFill="1" applyBorder="1" applyAlignment="1">
      <alignment horizontal="center" vertical="center" wrapText="1"/>
    </xf>
    <xf numFmtId="0" fontId="50" fillId="0" borderId="35" xfId="3" applyFont="1" applyFill="1" applyBorder="1" applyAlignment="1">
      <alignment horizontal="center" vertical="center" wrapText="1"/>
    </xf>
    <xf numFmtId="0" fontId="36" fillId="0" borderId="0" xfId="1" applyNumberFormat="1" applyFont="1" applyAlignment="1">
      <alignment vertical="top"/>
    </xf>
    <xf numFmtId="4" fontId="36" fillId="0" borderId="0" xfId="1" applyNumberFormat="1" applyFont="1" applyAlignment="1">
      <alignment vertical="top"/>
    </xf>
    <xf numFmtId="0" fontId="36" fillId="0" borderId="0" xfId="1" applyNumberFormat="1" applyFont="1"/>
    <xf numFmtId="4" fontId="36" fillId="0" borderId="0" xfId="1" applyNumberFormat="1" applyFont="1"/>
    <xf numFmtId="165" fontId="11" fillId="0" borderId="0" xfId="0" applyNumberFormat="1" applyFont="1"/>
    <xf numFmtId="165" fontId="48" fillId="0" borderId="0" xfId="0" applyNumberFormat="1" applyFont="1"/>
    <xf numFmtId="164" fontId="19" fillId="0" borderId="36" xfId="1" applyNumberFormat="1" applyFont="1" applyFill="1" applyBorder="1" applyAlignment="1">
      <alignment vertical="center"/>
    </xf>
    <xf numFmtId="3" fontId="0" fillId="0" borderId="0" xfId="1" applyNumberFormat="1" applyFont="1"/>
    <xf numFmtId="0" fontId="6" fillId="0" borderId="7" xfId="0" applyFont="1" applyFill="1" applyBorder="1" applyAlignment="1">
      <alignment horizontal="justify" vertical="center" wrapText="1"/>
    </xf>
    <xf numFmtId="10" fontId="6" fillId="4" borderId="7" xfId="5" applyNumberFormat="1" applyFont="1" applyFill="1" applyBorder="1" applyAlignment="1">
      <alignment horizontal="center" vertical="center"/>
    </xf>
    <xf numFmtId="3" fontId="6" fillId="0" borderId="7" xfId="5" applyNumberFormat="1" applyFont="1" applyFill="1" applyBorder="1" applyAlignment="1">
      <alignment horizontal="center" vertical="center"/>
    </xf>
    <xf numFmtId="9" fontId="6" fillId="0" borderId="36" xfId="5" applyFont="1" applyFill="1" applyBorder="1" applyAlignment="1">
      <alignment horizontal="center" vertical="center"/>
    </xf>
    <xf numFmtId="164" fontId="19" fillId="4" borderId="36" xfId="4" applyNumberFormat="1" applyFont="1" applyFill="1" applyBorder="1" applyAlignment="1">
      <alignment vertical="center"/>
    </xf>
    <xf numFmtId="3" fontId="36" fillId="0" borderId="0" xfId="1" applyNumberFormat="1" applyFont="1"/>
    <xf numFmtId="3" fontId="19" fillId="0" borderId="2" xfId="4" applyNumberFormat="1" applyFont="1" applyFill="1" applyBorder="1" applyAlignment="1">
      <alignment vertical="center"/>
    </xf>
    <xf numFmtId="3" fontId="19" fillId="4" borderId="2" xfId="4" applyNumberFormat="1" applyFont="1" applyFill="1" applyBorder="1" applyAlignment="1">
      <alignment vertical="center"/>
    </xf>
    <xf numFmtId="165" fontId="26" fillId="0" borderId="0" xfId="1" applyNumberFormat="1" applyFont="1" applyBorder="1"/>
    <xf numFmtId="41" fontId="42" fillId="0" borderId="0" xfId="1" applyNumberFormat="1" applyFont="1" applyBorder="1"/>
    <xf numFmtId="41" fontId="26" fillId="0" borderId="0" xfId="1" applyNumberFormat="1" applyFont="1" applyBorder="1"/>
    <xf numFmtId="165" fontId="0" fillId="0" borderId="0" xfId="1" applyNumberFormat="1" applyFont="1"/>
    <xf numFmtId="165" fontId="48" fillId="0" borderId="0" xfId="2" applyNumberFormat="1" applyFont="1" applyBorder="1" applyAlignment="1"/>
    <xf numFmtId="4" fontId="0" fillId="0" borderId="0" xfId="0" applyNumberFormat="1" applyAlignment="1">
      <alignment wrapText="1"/>
    </xf>
    <xf numFmtId="165" fontId="5" fillId="0" borderId="0" xfId="0" applyNumberFormat="1" applyFont="1" applyAlignment="1"/>
    <xf numFmtId="0" fontId="35" fillId="0" borderId="0" xfId="1" applyNumberFormat="1" applyFont="1" applyFill="1" applyBorder="1" applyAlignment="1">
      <alignment vertical="center"/>
    </xf>
    <xf numFmtId="0" fontId="31" fillId="0" borderId="0" xfId="0" applyFont="1"/>
    <xf numFmtId="4" fontId="31" fillId="0" borderId="0" xfId="0" applyNumberFormat="1" applyFont="1"/>
    <xf numFmtId="0" fontId="37" fillId="0" borderId="0" xfId="1" applyNumberFormat="1" applyFont="1"/>
    <xf numFmtId="4" fontId="37" fillId="0" borderId="0" xfId="1" applyNumberFormat="1" applyFont="1"/>
    <xf numFmtId="3" fontId="37" fillId="0" borderId="0" xfId="1" applyNumberFormat="1" applyFont="1"/>
    <xf numFmtId="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26" fillId="0" borderId="0" xfId="1" applyNumberFormat="1" applyFont="1" applyFill="1" applyBorder="1"/>
    <xf numFmtId="0" fontId="35" fillId="0" borderId="0" xfId="1" applyNumberFormat="1" applyFont="1" applyBorder="1" applyAlignment="1">
      <alignment vertical="top"/>
    </xf>
    <xf numFmtId="4" fontId="35" fillId="0" borderId="0" xfId="1" applyNumberFormat="1" applyFont="1" applyBorder="1" applyAlignment="1">
      <alignment vertical="top"/>
    </xf>
    <xf numFmtId="4" fontId="35" fillId="0" borderId="0" xfId="1" applyNumberFormat="1" applyFont="1" applyFill="1" applyBorder="1" applyAlignment="1">
      <alignment vertical="center"/>
    </xf>
    <xf numFmtId="0" fontId="42" fillId="0" borderId="0" xfId="1" applyNumberFormat="1" applyFont="1" applyFill="1" applyBorder="1" applyAlignment="1">
      <alignment vertical="center"/>
    </xf>
    <xf numFmtId="0" fontId="26" fillId="0" borderId="0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3" fontId="19" fillId="0" borderId="4" xfId="4" applyNumberFormat="1" applyFont="1" applyFill="1" applyBorder="1" applyAlignment="1">
      <alignment vertical="center"/>
    </xf>
    <xf numFmtId="3" fontId="19" fillId="0" borderId="4" xfId="1" applyNumberFormat="1" applyFont="1" applyFill="1" applyBorder="1" applyAlignment="1">
      <alignment vertical="center"/>
    </xf>
    <xf numFmtId="3" fontId="19" fillId="0" borderId="25" xfId="1" applyNumberFormat="1" applyFont="1" applyFill="1" applyBorder="1" applyAlignment="1">
      <alignment vertical="center"/>
    </xf>
    <xf numFmtId="4" fontId="6" fillId="0" borderId="4" xfId="4" applyNumberFormat="1" applyFont="1" applyFill="1" applyBorder="1" applyAlignment="1">
      <alignment horizontal="center" vertical="center"/>
    </xf>
    <xf numFmtId="9" fontId="6" fillId="0" borderId="4" xfId="5" applyFont="1" applyFill="1" applyBorder="1" applyAlignment="1">
      <alignment horizontal="center" vertical="center"/>
    </xf>
    <xf numFmtId="10" fontId="6" fillId="0" borderId="4" xfId="5" applyNumberFormat="1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/>
    </xf>
    <xf numFmtId="3" fontId="6" fillId="0" borderId="25" xfId="5" applyNumberFormat="1" applyFont="1" applyFill="1" applyBorder="1" applyAlignment="1">
      <alignment horizontal="center" vertical="center"/>
    </xf>
    <xf numFmtId="3" fontId="6" fillId="0" borderId="25" xfId="3" applyNumberFormat="1" applyFont="1" applyFill="1" applyBorder="1" applyAlignment="1">
      <alignment horizontal="center" vertical="center" wrapText="1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47" xfId="3" applyFont="1" applyFill="1" applyBorder="1" applyAlignment="1">
      <alignment horizontal="center" vertical="center" wrapText="1"/>
    </xf>
    <xf numFmtId="3" fontId="19" fillId="0" borderId="44" xfId="1" applyNumberFormat="1" applyFont="1" applyFill="1" applyBorder="1" applyAlignment="1">
      <alignment vertical="center"/>
    </xf>
    <xf numFmtId="4" fontId="26" fillId="0" borderId="0" xfId="1" applyNumberFormat="1" applyFont="1" applyFill="1" applyBorder="1"/>
    <xf numFmtId="3" fontId="19" fillId="4" borderId="7" xfId="4" applyNumberFormat="1" applyFont="1" applyFill="1" applyBorder="1" applyAlignment="1">
      <alignment vertical="center"/>
    </xf>
    <xf numFmtId="3" fontId="19" fillId="0" borderId="7" xfId="1" applyNumberFormat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horizontal="right" vertical="center" wrapText="1"/>
    </xf>
    <xf numFmtId="14" fontId="50" fillId="0" borderId="39" xfId="3" applyNumberFormat="1" applyFont="1" applyFill="1" applyBorder="1" applyAlignment="1">
      <alignment horizontal="center" vertical="center" wrapText="1"/>
    </xf>
    <xf numFmtId="0" fontId="50" fillId="0" borderId="48" xfId="3" applyFont="1" applyFill="1" applyBorder="1" applyAlignment="1">
      <alignment horizontal="center" vertical="center" wrapText="1"/>
    </xf>
    <xf numFmtId="3" fontId="31" fillId="0" borderId="0" xfId="0" applyNumberFormat="1" applyFont="1"/>
    <xf numFmtId="3" fontId="36" fillId="0" borderId="0" xfId="1" applyNumberFormat="1" applyFont="1" applyAlignment="1">
      <alignment vertical="top"/>
    </xf>
    <xf numFmtId="9" fontId="6" fillId="0" borderId="39" xfId="5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14" fontId="50" fillId="0" borderId="50" xfId="3" applyNumberFormat="1" applyFont="1" applyFill="1" applyBorder="1" applyAlignment="1">
      <alignment horizontal="center" vertical="center" wrapText="1"/>
    </xf>
    <xf numFmtId="0" fontId="50" fillId="0" borderId="50" xfId="3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167" fontId="6" fillId="0" borderId="50" xfId="0" applyNumberFormat="1" applyFont="1" applyFill="1" applyBorder="1" applyAlignment="1">
      <alignment horizontal="center" vertical="center"/>
    </xf>
    <xf numFmtId="0" fontId="6" fillId="4" borderId="50" xfId="7" applyFont="1" applyFill="1" applyBorder="1" applyAlignment="1">
      <alignment horizontal="justify" vertical="center" wrapText="1"/>
    </xf>
    <xf numFmtId="2" fontId="6" fillId="0" borderId="50" xfId="5" applyNumberFormat="1" applyFont="1" applyFill="1" applyBorder="1" applyAlignment="1">
      <alignment horizontal="center" vertical="center"/>
    </xf>
    <xf numFmtId="9" fontId="6" fillId="0" borderId="50" xfId="11" applyFont="1" applyBorder="1" applyAlignment="1">
      <alignment horizontal="center" vertical="center"/>
    </xf>
    <xf numFmtId="9" fontId="6" fillId="0" borderId="50" xfId="5" applyNumberFormat="1" applyFont="1" applyFill="1" applyBorder="1" applyAlignment="1">
      <alignment horizontal="center" vertical="center"/>
    </xf>
    <xf numFmtId="10" fontId="6" fillId="0" borderId="50" xfId="5" applyNumberFormat="1" applyFont="1" applyFill="1" applyBorder="1" applyAlignment="1">
      <alignment horizontal="center" vertical="center"/>
    </xf>
    <xf numFmtId="1" fontId="6" fillId="0" borderId="50" xfId="5" applyNumberFormat="1" applyFont="1" applyFill="1" applyBorder="1" applyAlignment="1">
      <alignment horizontal="center" vertical="center"/>
    </xf>
    <xf numFmtId="3" fontId="6" fillId="0" borderId="50" xfId="5" applyNumberFormat="1" applyFont="1" applyFill="1" applyBorder="1" applyAlignment="1">
      <alignment horizontal="center" vertical="center"/>
    </xf>
    <xf numFmtId="3" fontId="6" fillId="0" borderId="50" xfId="3" applyNumberFormat="1" applyFont="1" applyFill="1" applyBorder="1" applyAlignment="1">
      <alignment horizontal="center" vertical="center" wrapText="1"/>
    </xf>
    <xf numFmtId="0" fontId="6" fillId="0" borderId="50" xfId="3" applyFont="1" applyFill="1" applyBorder="1" applyAlignment="1">
      <alignment horizontal="center" vertical="center" wrapText="1"/>
    </xf>
    <xf numFmtId="0" fontId="6" fillId="0" borderId="51" xfId="3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4" fontId="50" fillId="0" borderId="53" xfId="3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167" fontId="6" fillId="0" borderId="53" xfId="0" applyNumberFormat="1" applyFont="1" applyFill="1" applyBorder="1" applyAlignment="1">
      <alignment horizontal="center" vertical="center"/>
    </xf>
    <xf numFmtId="0" fontId="6" fillId="4" borderId="53" xfId="7" applyFont="1" applyFill="1" applyBorder="1" applyAlignment="1">
      <alignment horizontal="justify" vertical="center" wrapText="1"/>
    </xf>
    <xf numFmtId="2" fontId="6" fillId="0" borderId="53" xfId="5" applyNumberFormat="1" applyFont="1" applyFill="1" applyBorder="1" applyAlignment="1">
      <alignment horizontal="center" vertical="center"/>
    </xf>
    <xf numFmtId="9" fontId="6" fillId="0" borderId="53" xfId="11" applyFont="1" applyBorder="1" applyAlignment="1">
      <alignment horizontal="center" vertical="center"/>
    </xf>
    <xf numFmtId="9" fontId="6" fillId="0" borderId="53" xfId="5" applyNumberFormat="1" applyFont="1" applyFill="1" applyBorder="1" applyAlignment="1">
      <alignment horizontal="center" vertical="center"/>
    </xf>
    <xf numFmtId="10" fontId="6" fillId="0" borderId="53" xfId="5" applyNumberFormat="1" applyFont="1" applyFill="1" applyBorder="1" applyAlignment="1">
      <alignment horizontal="center" vertical="center"/>
    </xf>
    <xf numFmtId="1" fontId="6" fillId="0" borderId="53" xfId="5" applyNumberFormat="1" applyFont="1" applyFill="1" applyBorder="1" applyAlignment="1">
      <alignment horizontal="center" vertical="center"/>
    </xf>
    <xf numFmtId="3" fontId="6" fillId="0" borderId="53" xfId="5" applyNumberFormat="1" applyFont="1" applyFill="1" applyBorder="1" applyAlignment="1">
      <alignment horizontal="center" vertical="center"/>
    </xf>
    <xf numFmtId="3" fontId="6" fillId="0" borderId="53" xfId="3" applyNumberFormat="1" applyFont="1" applyFill="1" applyBorder="1" applyAlignment="1">
      <alignment horizontal="center" vertical="center" wrapText="1"/>
    </xf>
    <xf numFmtId="165" fontId="48" fillId="0" borderId="0" xfId="2" applyNumberFormat="1" applyFont="1" applyFill="1" applyBorder="1" applyAlignment="1"/>
    <xf numFmtId="0" fontId="31" fillId="0" borderId="54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justify" vertical="center"/>
    </xf>
    <xf numFmtId="164" fontId="32" fillId="0" borderId="5" xfId="1" applyNumberFormat="1" applyFont="1" applyFill="1" applyBorder="1" applyAlignment="1">
      <alignment vertical="center"/>
    </xf>
    <xf numFmtId="0" fontId="9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44" fillId="3" borderId="18" xfId="3" applyFont="1" applyFill="1" applyBorder="1" applyAlignment="1">
      <alignment horizontal="center" vertical="center" wrapText="1"/>
    </xf>
    <xf numFmtId="0" fontId="44" fillId="3" borderId="20" xfId="3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164" fontId="5" fillId="0" borderId="0" xfId="0" applyNumberFormat="1" applyFont="1"/>
    <xf numFmtId="9" fontId="5" fillId="0" borderId="0" xfId="0" applyNumberFormat="1" applyFont="1" applyAlignment="1">
      <alignment horizontal="center"/>
    </xf>
    <xf numFmtId="43" fontId="0" fillId="0" borderId="0" xfId="0" applyNumberFormat="1" applyAlignment="1">
      <alignment wrapText="1"/>
    </xf>
    <xf numFmtId="41" fontId="0" fillId="0" borderId="0" xfId="0" applyNumberFormat="1" applyAlignment="1">
      <alignment wrapText="1"/>
    </xf>
    <xf numFmtId="43" fontId="5" fillId="0" borderId="0" xfId="2" applyNumberFormat="1" applyFont="1" applyBorder="1" applyAlignment="1"/>
    <xf numFmtId="49" fontId="2" fillId="0" borderId="0" xfId="0" applyNumberFormat="1" applyFont="1"/>
    <xf numFmtId="49" fontId="5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0" fillId="0" borderId="0" xfId="0" applyAlignment="1">
      <alignment vertical="justify"/>
    </xf>
    <xf numFmtId="0" fontId="10" fillId="0" borderId="0" xfId="0" applyFont="1"/>
    <xf numFmtId="0" fontId="10" fillId="0" borderId="0" xfId="0" applyFont="1" applyAlignment="1">
      <alignment horizontal="center"/>
    </xf>
    <xf numFmtId="14" fontId="6" fillId="0" borderId="50" xfId="3" applyNumberFormat="1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 wrapText="1"/>
    </xf>
    <xf numFmtId="167" fontId="6" fillId="0" borderId="50" xfId="3" applyNumberFormat="1" applyFont="1" applyBorder="1" applyAlignment="1">
      <alignment horizontal="center" vertical="center"/>
    </xf>
    <xf numFmtId="49" fontId="6" fillId="4" borderId="50" xfId="0" applyNumberFormat="1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justify" vertical="center" wrapText="1"/>
    </xf>
    <xf numFmtId="9" fontId="6" fillId="0" borderId="50" xfId="3" applyNumberFormat="1" applyFont="1" applyBorder="1" applyAlignment="1">
      <alignment horizontal="center" vertical="center"/>
    </xf>
    <xf numFmtId="0" fontId="53" fillId="0" borderId="50" xfId="3" applyFont="1" applyBorder="1" applyAlignment="1">
      <alignment horizontal="center" vertical="center"/>
    </xf>
    <xf numFmtId="43" fontId="6" fillId="0" borderId="50" xfId="2" applyNumberFormat="1" applyFont="1" applyBorder="1" applyAlignment="1">
      <alignment horizontal="center" vertical="center"/>
    </xf>
    <xf numFmtId="3" fontId="6" fillId="0" borderId="50" xfId="3" applyNumberFormat="1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49" fontId="6" fillId="4" borderId="36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justify" vertical="center" wrapText="1"/>
    </xf>
    <xf numFmtId="168" fontId="19" fillId="0" borderId="36" xfId="1" applyNumberFormat="1" applyFont="1" applyFill="1" applyBorder="1" applyAlignment="1">
      <alignment vertical="center"/>
    </xf>
    <xf numFmtId="9" fontId="6" fillId="0" borderId="36" xfId="3" applyNumberFormat="1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 wrapText="1"/>
    </xf>
    <xf numFmtId="0" fontId="55" fillId="3" borderId="33" xfId="3" applyFont="1" applyFill="1" applyBorder="1" applyAlignment="1">
      <alignment horizontal="center" vertical="center"/>
    </xf>
    <xf numFmtId="164" fontId="56" fillId="3" borderId="34" xfId="1" applyNumberFormat="1" applyFont="1" applyFill="1" applyBorder="1" applyAlignment="1">
      <alignment vertical="center"/>
    </xf>
    <xf numFmtId="10" fontId="53" fillId="0" borderId="0" xfId="9" applyNumberFormat="1" applyFont="1" applyFill="1" applyBorder="1" applyAlignment="1">
      <alignment vertical="center"/>
    </xf>
    <xf numFmtId="43" fontId="53" fillId="0" borderId="0" xfId="9" applyNumberFormat="1" applyFont="1" applyFill="1" applyBorder="1" applyAlignment="1">
      <alignment vertical="center"/>
    </xf>
    <xf numFmtId="43" fontId="53" fillId="0" borderId="0" xfId="5" applyNumberFormat="1" applyFont="1" applyFill="1" applyBorder="1" applyAlignment="1">
      <alignment horizontal="center" vertical="center" wrapText="1"/>
    </xf>
    <xf numFmtId="2" fontId="53" fillId="0" borderId="0" xfId="5" applyNumberFormat="1" applyFont="1" applyFill="1" applyBorder="1" applyAlignment="1">
      <alignment horizontal="center" vertical="center"/>
    </xf>
    <xf numFmtId="3" fontId="53" fillId="0" borderId="0" xfId="5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164" fontId="56" fillId="0" borderId="0" xfId="1" applyNumberFormat="1" applyFont="1" applyFill="1" applyBorder="1" applyAlignment="1">
      <alignment vertical="center"/>
    </xf>
    <xf numFmtId="168" fontId="5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164" fontId="53" fillId="0" borderId="0" xfId="9" applyNumberFormat="1" applyFont="1" applyFill="1" applyBorder="1" applyAlignment="1">
      <alignment vertical="center"/>
    </xf>
    <xf numFmtId="0" fontId="56" fillId="0" borderId="0" xfId="3" applyFont="1" applyAlignment="1">
      <alignment horizontal="left"/>
    </xf>
    <xf numFmtId="4" fontId="11" fillId="0" borderId="0" xfId="0" applyNumberFormat="1" applyFont="1"/>
    <xf numFmtId="0" fontId="6" fillId="0" borderId="0" xfId="3" applyFont="1" applyBorder="1" applyAlignment="1">
      <alignment horizontal="center" vertical="center" wrapText="1" shrinkToFit="1"/>
    </xf>
    <xf numFmtId="2" fontId="11" fillId="0" borderId="0" xfId="0" applyNumberFormat="1" applyFont="1"/>
    <xf numFmtId="168" fontId="0" fillId="0" borderId="0" xfId="1" applyNumberFormat="1" applyFont="1"/>
    <xf numFmtId="4" fontId="34" fillId="0" borderId="0" xfId="1" applyNumberFormat="1" applyFont="1"/>
    <xf numFmtId="0" fontId="30" fillId="0" borderId="0" xfId="1" applyNumberFormat="1" applyFont="1" applyFill="1" applyBorder="1" applyAlignment="1">
      <alignment vertical="center"/>
    </xf>
    <xf numFmtId="4" fontId="30" fillId="0" borderId="0" xfId="1" applyNumberFormat="1" applyFont="1" applyFill="1" applyBorder="1" applyAlignment="1">
      <alignment vertical="center"/>
    </xf>
    <xf numFmtId="3" fontId="30" fillId="0" borderId="0" xfId="1" applyNumberFormat="1" applyFont="1" applyFill="1" applyBorder="1" applyAlignment="1">
      <alignment vertical="center"/>
    </xf>
    <xf numFmtId="165" fontId="32" fillId="0" borderId="2" xfId="1" applyNumberFormat="1" applyFont="1" applyFill="1" applyBorder="1" applyAlignment="1">
      <alignment vertical="center"/>
    </xf>
    <xf numFmtId="164" fontId="8" fillId="0" borderId="39" xfId="1" applyNumberFormat="1" applyFont="1" applyFill="1" applyBorder="1" applyAlignment="1">
      <alignment vertical="center"/>
    </xf>
    <xf numFmtId="164" fontId="8" fillId="0" borderId="50" xfId="1" applyNumberFormat="1" applyFont="1" applyFill="1" applyBorder="1" applyAlignment="1">
      <alignment vertical="center"/>
    </xf>
    <xf numFmtId="164" fontId="8" fillId="0" borderId="53" xfId="1" applyNumberFormat="1" applyFont="1" applyFill="1" applyBorder="1" applyAlignment="1">
      <alignment vertical="center"/>
    </xf>
    <xf numFmtId="0" fontId="50" fillId="0" borderId="56" xfId="3" applyFont="1" applyFill="1" applyBorder="1" applyAlignment="1">
      <alignment horizontal="center" vertical="center" wrapText="1"/>
    </xf>
    <xf numFmtId="43" fontId="6" fillId="4" borderId="2" xfId="4" applyFont="1" applyFill="1" applyBorder="1" applyAlignment="1">
      <alignment horizontal="center" vertical="center"/>
    </xf>
    <xf numFmtId="43" fontId="6" fillId="0" borderId="2" xfId="5" applyNumberFormat="1" applyFont="1" applyFill="1" applyBorder="1" applyAlignment="1">
      <alignment horizontal="center" vertical="center"/>
    </xf>
    <xf numFmtId="43" fontId="6" fillId="4" borderId="2" xfId="5" applyNumberFormat="1" applyFont="1" applyFill="1" applyBorder="1" applyAlignment="1">
      <alignment horizontal="center" vertical="center"/>
    </xf>
    <xf numFmtId="43" fontId="6" fillId="0" borderId="2" xfId="3" applyNumberFormat="1" applyFont="1" applyFill="1" applyBorder="1" applyAlignment="1">
      <alignment horizontal="center" vertical="center" wrapText="1"/>
    </xf>
    <xf numFmtId="43" fontId="6" fillId="0" borderId="5" xfId="3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14" fontId="6" fillId="0" borderId="39" xfId="3" applyNumberFormat="1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 wrapText="1"/>
    </xf>
    <xf numFmtId="167" fontId="6" fillId="0" borderId="39" xfId="3" applyNumberFormat="1" applyFont="1" applyBorder="1" applyAlignment="1">
      <alignment horizontal="center" vertical="center"/>
    </xf>
    <xf numFmtId="49" fontId="6" fillId="4" borderId="39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justify" vertical="center" wrapText="1"/>
    </xf>
    <xf numFmtId="9" fontId="6" fillId="0" borderId="39" xfId="3" applyNumberFormat="1" applyFont="1" applyBorder="1" applyAlignment="1">
      <alignment horizontal="center" vertical="center"/>
    </xf>
    <xf numFmtId="0" fontId="53" fillId="0" borderId="39" xfId="3" applyFont="1" applyBorder="1" applyAlignment="1">
      <alignment horizontal="center" vertical="center"/>
    </xf>
    <xf numFmtId="43" fontId="6" fillId="0" borderId="39" xfId="2" applyNumberFormat="1" applyFont="1" applyBorder="1" applyAlignment="1">
      <alignment horizontal="center" vertical="center"/>
    </xf>
    <xf numFmtId="3" fontId="6" fillId="0" borderId="39" xfId="3" applyNumberFormat="1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4" fontId="6" fillId="0" borderId="55" xfId="3" applyNumberFormat="1" applyFont="1" applyBorder="1" applyAlignment="1">
      <alignment horizontal="center" vertical="center"/>
    </xf>
    <xf numFmtId="0" fontId="6" fillId="0" borderId="55" xfId="3" applyFont="1" applyBorder="1" applyAlignment="1">
      <alignment horizontal="center" vertical="center" wrapText="1"/>
    </xf>
    <xf numFmtId="167" fontId="6" fillId="0" borderId="55" xfId="3" applyNumberFormat="1" applyFont="1" applyBorder="1" applyAlignment="1">
      <alignment horizontal="center" vertical="center"/>
    </xf>
    <xf numFmtId="49" fontId="6" fillId="4" borderId="55" xfId="0" applyNumberFormat="1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justify" vertical="center" wrapText="1"/>
    </xf>
    <xf numFmtId="9" fontId="6" fillId="0" borderId="55" xfId="11" applyFont="1" applyBorder="1" applyAlignment="1">
      <alignment horizontal="center" vertical="center"/>
    </xf>
    <xf numFmtId="9" fontId="6" fillId="0" borderId="55" xfId="3" applyNumberFormat="1" applyFont="1" applyBorder="1" applyAlignment="1">
      <alignment horizontal="center" vertical="center"/>
    </xf>
    <xf numFmtId="0" fontId="53" fillId="0" borderId="55" xfId="3" applyFont="1" applyBorder="1" applyAlignment="1">
      <alignment horizontal="center" vertical="center"/>
    </xf>
    <xf numFmtId="43" fontId="6" fillId="0" borderId="55" xfId="2" applyNumberFormat="1" applyFont="1" applyBorder="1" applyAlignment="1">
      <alignment horizontal="center" vertical="center"/>
    </xf>
    <xf numFmtId="3" fontId="6" fillId="0" borderId="55" xfId="3" applyNumberFormat="1" applyFont="1" applyBorder="1" applyAlignment="1">
      <alignment horizontal="center" vertical="center"/>
    </xf>
    <xf numFmtId="0" fontId="6" fillId="0" borderId="55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164" fontId="19" fillId="0" borderId="39" xfId="1" applyNumberFormat="1" applyFont="1" applyFill="1" applyBorder="1" applyAlignment="1">
      <alignment vertical="center"/>
    </xf>
    <xf numFmtId="164" fontId="19" fillId="0" borderId="39" xfId="8" applyNumberFormat="1" applyFont="1" applyFill="1" applyBorder="1" applyAlignment="1">
      <alignment vertical="center"/>
    </xf>
    <xf numFmtId="164" fontId="19" fillId="0" borderId="55" xfId="1" applyNumberFormat="1" applyFont="1" applyFill="1" applyBorder="1" applyAlignment="1">
      <alignment vertical="center"/>
    </xf>
    <xf numFmtId="164" fontId="19" fillId="0" borderId="55" xfId="8" applyNumberFormat="1" applyFont="1" applyFill="1" applyBorder="1" applyAlignment="1">
      <alignment vertical="center"/>
    </xf>
    <xf numFmtId="164" fontId="19" fillId="0" borderId="50" xfId="1" applyNumberFormat="1" applyFont="1" applyFill="1" applyBorder="1" applyAlignment="1">
      <alignment vertical="center"/>
    </xf>
    <xf numFmtId="2" fontId="6" fillId="0" borderId="39" xfId="3" applyNumberFormat="1" applyFont="1" applyBorder="1" applyAlignment="1">
      <alignment horizontal="center" vertical="center" wrapText="1"/>
    </xf>
    <xf numFmtId="0" fontId="6" fillId="0" borderId="39" xfId="3" applyFont="1" applyBorder="1" applyAlignment="1">
      <alignment horizontal="distributed" vertical="center"/>
    </xf>
    <xf numFmtId="2" fontId="6" fillId="0" borderId="55" xfId="3" applyNumberFormat="1" applyFont="1" applyBorder="1" applyAlignment="1">
      <alignment horizontal="center" vertical="center" wrapText="1"/>
    </xf>
    <xf numFmtId="0" fontId="6" fillId="0" borderId="55" xfId="3" applyFont="1" applyBorder="1" applyAlignment="1">
      <alignment horizontal="distributed" vertical="center"/>
    </xf>
    <xf numFmtId="2" fontId="6" fillId="0" borderId="50" xfId="3" applyNumberFormat="1" applyFont="1" applyBorder="1" applyAlignment="1">
      <alignment horizontal="center" vertical="center" wrapText="1"/>
    </xf>
    <xf numFmtId="0" fontId="6" fillId="0" borderId="50" xfId="3" applyFont="1" applyBorder="1" applyAlignment="1">
      <alignment horizontal="distributed" vertical="center"/>
    </xf>
    <xf numFmtId="0" fontId="6" fillId="0" borderId="39" xfId="3" applyNumberFormat="1" applyFont="1" applyBorder="1" applyAlignment="1">
      <alignment horizontal="center" vertical="center"/>
    </xf>
    <xf numFmtId="0" fontId="6" fillId="0" borderId="55" xfId="3" applyNumberFormat="1" applyFont="1" applyBorder="1" applyAlignment="1">
      <alignment horizontal="center" vertical="center"/>
    </xf>
    <xf numFmtId="0" fontId="6" fillId="0" borderId="50" xfId="3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43" fontId="29" fillId="5" borderId="17" xfId="1" applyFont="1" applyFill="1" applyBorder="1" applyAlignment="1">
      <alignment horizontal="center" vertical="center" wrapText="1"/>
    </xf>
    <xf numFmtId="43" fontId="26" fillId="9" borderId="17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/>
    </xf>
    <xf numFmtId="43" fontId="33" fillId="0" borderId="0" xfId="1" applyFont="1" applyAlignment="1">
      <alignment horizontal="center" wrapText="1"/>
    </xf>
    <xf numFmtId="43" fontId="33" fillId="0" borderId="0" xfId="1" applyFont="1" applyAlignment="1">
      <alignment horizontal="center"/>
    </xf>
    <xf numFmtId="3" fontId="42" fillId="0" borderId="0" xfId="1" applyNumberFormat="1" applyFont="1" applyBorder="1" applyAlignment="1">
      <alignment horizontal="center" vertical="top"/>
    </xf>
    <xf numFmtId="3" fontId="42" fillId="0" borderId="0" xfId="1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top"/>
    </xf>
    <xf numFmtId="43" fontId="30" fillId="0" borderId="0" xfId="1" applyFont="1" applyAlignment="1">
      <alignment horizontal="center"/>
    </xf>
    <xf numFmtId="3" fontId="42" fillId="0" borderId="0" xfId="1" applyNumberFormat="1" applyFont="1" applyBorder="1" applyAlignment="1">
      <alignment horizontal="center" vertical="top" wrapText="1"/>
    </xf>
    <xf numFmtId="49" fontId="25" fillId="0" borderId="0" xfId="0" applyNumberFormat="1" applyFont="1" applyFill="1" applyBorder="1" applyAlignment="1">
      <alignment horizontal="center"/>
    </xf>
    <xf numFmtId="43" fontId="26" fillId="8" borderId="17" xfId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43" fontId="26" fillId="8" borderId="17" xfId="1" applyFont="1" applyFill="1" applyBorder="1" applyAlignment="1">
      <alignment horizontal="center" vertical="center"/>
    </xf>
    <xf numFmtId="43" fontId="26" fillId="9" borderId="17" xfId="1" applyFont="1" applyFill="1" applyBorder="1" applyAlignment="1">
      <alignment horizontal="center" vertical="center"/>
    </xf>
    <xf numFmtId="43" fontId="26" fillId="10" borderId="17" xfId="1" applyFont="1" applyFill="1" applyBorder="1" applyAlignment="1">
      <alignment horizontal="center" vertical="center"/>
    </xf>
    <xf numFmtId="43" fontId="27" fillId="11" borderId="17" xfId="1" applyFont="1" applyFill="1" applyBorder="1" applyAlignment="1">
      <alignment horizontal="center" vertical="center" wrapText="1"/>
    </xf>
    <xf numFmtId="43" fontId="26" fillId="5" borderId="17" xfId="1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/>
    </xf>
    <xf numFmtId="43" fontId="26" fillId="8" borderId="17" xfId="1" applyFont="1" applyFill="1" applyBorder="1" applyAlignment="1">
      <alignment horizontal="center" vertical="top"/>
    </xf>
    <xf numFmtId="0" fontId="9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3" fontId="9" fillId="6" borderId="18" xfId="3" applyNumberFormat="1" applyFont="1" applyFill="1" applyBorder="1" applyAlignment="1">
      <alignment horizontal="center" vertical="center" wrapText="1"/>
    </xf>
    <xf numFmtId="3" fontId="9" fillId="6" borderId="20" xfId="3" applyNumberFormat="1" applyFont="1" applyFill="1" applyBorder="1" applyAlignment="1">
      <alignment horizontal="center" vertical="center" wrapText="1"/>
    </xf>
    <xf numFmtId="3" fontId="9" fillId="3" borderId="18" xfId="3" applyNumberFormat="1" applyFont="1" applyFill="1" applyBorder="1" applyAlignment="1">
      <alignment horizontal="center" vertical="center" wrapText="1"/>
    </xf>
    <xf numFmtId="3" fontId="9" fillId="3" borderId="20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7" fontId="14" fillId="0" borderId="12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7" xfId="2" applyNumberFormat="1" applyFont="1" applyFill="1" applyBorder="1" applyAlignment="1">
      <alignment horizontal="center"/>
    </xf>
    <xf numFmtId="165" fontId="5" fillId="0" borderId="46" xfId="2" applyNumberFormat="1" applyFont="1" applyFill="1" applyBorder="1" applyAlignment="1">
      <alignment horizontal="center"/>
    </xf>
    <xf numFmtId="165" fontId="5" fillId="0" borderId="28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9" xfId="2" applyNumberFormat="1" applyFont="1" applyFill="1" applyBorder="1" applyAlignment="1">
      <alignment horizontal="center"/>
    </xf>
    <xf numFmtId="165" fontId="5" fillId="0" borderId="42" xfId="2" applyNumberFormat="1" applyFont="1" applyFill="1" applyBorder="1" applyAlignment="1">
      <alignment horizontal="center"/>
    </xf>
    <xf numFmtId="165" fontId="5" fillId="0" borderId="30" xfId="2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5" fillId="0" borderId="31" xfId="2" applyNumberFormat="1" applyFont="1" applyFill="1" applyBorder="1" applyAlignment="1">
      <alignment horizontal="center"/>
    </xf>
    <xf numFmtId="165" fontId="5" fillId="0" borderId="43" xfId="2" applyNumberFormat="1" applyFont="1" applyFill="1" applyBorder="1" applyAlignment="1">
      <alignment horizontal="center"/>
    </xf>
    <xf numFmtId="165" fontId="5" fillId="0" borderId="32" xfId="2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44" fillId="3" borderId="18" xfId="3" applyFont="1" applyFill="1" applyBorder="1" applyAlignment="1">
      <alignment horizontal="center" vertical="center" wrapText="1"/>
    </xf>
    <xf numFmtId="0" fontId="44" fillId="3" borderId="20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0" borderId="29" xfId="1" applyNumberFormat="1" applyFont="1" applyFill="1" applyBorder="1" applyAlignment="1">
      <alignment horizontal="center"/>
    </xf>
    <xf numFmtId="165" fontId="5" fillId="0" borderId="30" xfId="1" applyNumberFormat="1" applyFont="1" applyFill="1" applyBorder="1" applyAlignment="1">
      <alignment horizontal="center"/>
    </xf>
    <xf numFmtId="0" fontId="49" fillId="2" borderId="0" xfId="0" applyFont="1" applyFill="1" applyAlignment="1">
      <alignment horizontal="center" vertical="center" wrapText="1"/>
    </xf>
    <xf numFmtId="165" fontId="5" fillId="0" borderId="27" xfId="2" applyNumberFormat="1" applyFont="1" applyFill="1" applyBorder="1" applyAlignment="1">
      <alignment horizontal="right"/>
    </xf>
    <xf numFmtId="165" fontId="5" fillId="0" borderId="28" xfId="2" applyNumberFormat="1" applyFont="1" applyFill="1" applyBorder="1" applyAlignment="1">
      <alignment horizontal="right"/>
    </xf>
    <xf numFmtId="165" fontId="5" fillId="0" borderId="29" xfId="2" applyNumberFormat="1" applyFont="1" applyBorder="1" applyAlignment="1">
      <alignment horizontal="center"/>
    </xf>
    <xf numFmtId="165" fontId="5" fillId="0" borderId="30" xfId="2" applyNumberFormat="1" applyFont="1" applyBorder="1" applyAlignment="1">
      <alignment horizontal="center"/>
    </xf>
    <xf numFmtId="0" fontId="51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47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4" fillId="0" borderId="0" xfId="0" quotePrefix="1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7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16421</xdr:colOff>
      <xdr:row>5</xdr:row>
      <xdr:rowOff>16423</xdr:rowOff>
    </xdr:from>
    <xdr:to>
      <xdr:col>2</xdr:col>
      <xdr:colOff>157010</xdr:colOff>
      <xdr:row>9</xdr:row>
      <xdr:rowOff>131380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292" y="1445173"/>
          <a:ext cx="2702485" cy="2348405"/>
        </a:xfrm>
        <a:prstGeom prst="rect">
          <a:avLst/>
        </a:prstGeom>
      </xdr:spPr>
    </xdr:pic>
    <xdr:clientData/>
  </xdr:twoCellAnchor>
  <xdr:twoCellAnchor editAs="oneCell">
    <xdr:from>
      <xdr:col>23</xdr:col>
      <xdr:colOff>870389</xdr:colOff>
      <xdr:row>5</xdr:row>
      <xdr:rowOff>525520</xdr:rowOff>
    </xdr:from>
    <xdr:to>
      <xdr:col>25</xdr:col>
      <xdr:colOff>1393607</xdr:colOff>
      <xdr:row>8</xdr:row>
      <xdr:rowOff>49270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5486337" y="1954270"/>
          <a:ext cx="3676322" cy="13302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1</xdr:col>
      <xdr:colOff>773947</xdr:colOff>
      <xdr:row>2</xdr:row>
      <xdr:rowOff>585634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47650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1</xdr:row>
      <xdr:rowOff>238125</xdr:rowOff>
    </xdr:from>
    <xdr:to>
      <xdr:col>19</xdr:col>
      <xdr:colOff>495300</xdr:colOff>
      <xdr:row>2</xdr:row>
      <xdr:rowOff>409575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3192125" y="447675"/>
          <a:ext cx="291465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1</xdr:col>
      <xdr:colOff>685800</xdr:colOff>
      <xdr:row>3</xdr:row>
      <xdr:rowOff>180975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19075"/>
          <a:ext cx="1266825" cy="1314450"/>
        </a:xfrm>
        <a:prstGeom prst="rect">
          <a:avLst/>
        </a:prstGeom>
      </xdr:spPr>
    </xdr:pic>
    <xdr:clientData/>
  </xdr:twoCellAnchor>
  <xdr:twoCellAnchor editAs="oneCell">
    <xdr:from>
      <xdr:col>15</xdr:col>
      <xdr:colOff>238125</xdr:colOff>
      <xdr:row>1</xdr:row>
      <xdr:rowOff>171449</xdr:rowOff>
    </xdr:from>
    <xdr:to>
      <xdr:col>19</xdr:col>
      <xdr:colOff>628650</xdr:colOff>
      <xdr:row>2</xdr:row>
      <xdr:rowOff>523875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2468225" y="361949"/>
          <a:ext cx="3086100" cy="9334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1</xdr:col>
      <xdr:colOff>466725</xdr:colOff>
      <xdr:row>3</xdr:row>
      <xdr:rowOff>431800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28600"/>
          <a:ext cx="1266825" cy="1314450"/>
        </a:xfrm>
        <a:prstGeom prst="rect">
          <a:avLst/>
        </a:prstGeom>
      </xdr:spPr>
    </xdr:pic>
    <xdr:clientData/>
  </xdr:twoCellAnchor>
  <xdr:twoCellAnchor editAs="oneCell">
    <xdr:from>
      <xdr:col>15</xdr:col>
      <xdr:colOff>688770</xdr:colOff>
      <xdr:row>1</xdr:row>
      <xdr:rowOff>120239</xdr:rowOff>
    </xdr:from>
    <xdr:to>
      <xdr:col>19</xdr:col>
      <xdr:colOff>593520</xdr:colOff>
      <xdr:row>3</xdr:row>
      <xdr:rowOff>129765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4259335" y="314836"/>
          <a:ext cx="3089991" cy="9415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T60"/>
  <sheetViews>
    <sheetView zoomScale="58" zoomScaleNormal="58" workbookViewId="0">
      <pane ySplit="1" topLeftCell="A2" activePane="bottomLeft" state="frozen"/>
      <selection pane="bottomLeft" activeCell="AA46" sqref="B6:AA46"/>
    </sheetView>
  </sheetViews>
  <sheetFormatPr baseColWidth="10" defaultRowHeight="15"/>
  <cols>
    <col min="1" max="1" width="5.28515625" style="35" customWidth="1"/>
    <col min="2" max="2" width="38.42578125" customWidth="1"/>
    <col min="3" max="3" width="28.140625" customWidth="1"/>
    <col min="4" max="4" width="25.85546875" customWidth="1"/>
    <col min="5" max="5" width="24.28515625" style="36" hidden="1" customWidth="1"/>
    <col min="6" max="6" width="27.7109375" style="36" hidden="1" customWidth="1"/>
    <col min="7" max="7" width="28.140625" style="36" hidden="1" customWidth="1"/>
    <col min="8" max="8" width="25.28515625" style="36" hidden="1" customWidth="1"/>
    <col min="9" max="10" width="28" style="36" hidden="1" customWidth="1"/>
    <col min="11" max="11" width="22.28515625" style="36" hidden="1" customWidth="1"/>
    <col min="12" max="12" width="23.28515625" style="36" hidden="1" customWidth="1"/>
    <col min="13" max="13" width="24.85546875" style="36" hidden="1" customWidth="1"/>
    <col min="14" max="14" width="23.7109375" style="36" hidden="1" customWidth="1"/>
    <col min="15" max="15" width="19.85546875" style="36" hidden="1" customWidth="1"/>
    <col min="16" max="16" width="22.5703125" style="36" hidden="1" customWidth="1"/>
    <col min="17" max="18" width="20.42578125" style="36" hidden="1" customWidth="1"/>
    <col min="19" max="19" width="24" style="36" customWidth="1"/>
    <col min="20" max="20" width="27.140625" style="36" customWidth="1"/>
    <col min="21" max="21" width="25" style="36" customWidth="1"/>
    <col min="22" max="22" width="22.7109375" style="36" customWidth="1"/>
    <col min="23" max="24" width="22.85546875" style="36" customWidth="1"/>
    <col min="25" max="25" width="24.28515625" style="36" customWidth="1"/>
    <col min="26" max="26" width="27.28515625" style="35" customWidth="1"/>
    <col min="27" max="27" width="22.28515625" style="35" customWidth="1"/>
    <col min="28" max="28" width="20.28515625" style="35" customWidth="1"/>
    <col min="29" max="29" width="28.85546875" style="35" customWidth="1"/>
    <col min="30" max="30" width="24.7109375" style="35" bestFit="1" customWidth="1"/>
    <col min="31" max="31" width="24" style="35" bestFit="1" customWidth="1"/>
    <col min="32" max="32" width="11.42578125" style="35"/>
    <col min="33" max="33" width="16.42578125" style="35" bestFit="1" customWidth="1"/>
    <col min="34" max="72" width="11.42578125" style="35"/>
  </cols>
  <sheetData>
    <row r="1" spans="1:72">
      <c r="W1" s="111"/>
    </row>
    <row r="2" spans="1:72" ht="27" customHeight="1">
      <c r="C2" s="36"/>
      <c r="D2" s="38"/>
    </row>
    <row r="3" spans="1:72" ht="27" customHeight="1">
      <c r="C3" s="36"/>
      <c r="D3" s="38"/>
    </row>
    <row r="4" spans="1:72" ht="27" customHeight="1">
      <c r="C4" s="36"/>
      <c r="D4" s="38"/>
    </row>
    <row r="6" spans="1:72" s="41" customFormat="1" ht="53.25" customHeight="1">
      <c r="A6" s="39"/>
      <c r="B6" s="470" t="s">
        <v>20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0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</row>
    <row r="7" spans="1:72" s="41" customFormat="1" ht="53.25" customHeight="1">
      <c r="A7" s="39"/>
      <c r="B7" s="470" t="s">
        <v>252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0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</row>
    <row r="8" spans="1:72" s="41" customFormat="1" ht="36">
      <c r="A8" s="42"/>
      <c r="B8" s="471" t="s">
        <v>248</v>
      </c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3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</row>
    <row r="9" spans="1:72" s="41" customFormat="1" ht="33.75">
      <c r="A9" s="42"/>
      <c r="B9" s="472" t="s">
        <v>249</v>
      </c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2"/>
      <c r="X9" s="472"/>
      <c r="Y9" s="472"/>
      <c r="Z9" s="472"/>
      <c r="AA9" s="43"/>
      <c r="AB9" s="171"/>
      <c r="AC9" s="171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</row>
    <row r="10" spans="1:72" s="41" customFormat="1" ht="33.75">
      <c r="A10" s="42"/>
      <c r="B10" s="472" t="s">
        <v>21</v>
      </c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3"/>
      <c r="AB10" s="171"/>
      <c r="AC10" s="171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</row>
    <row r="11" spans="1:72" s="41" customFormat="1" ht="33.75">
      <c r="A11" s="42"/>
      <c r="B11" s="472" t="s">
        <v>22</v>
      </c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3"/>
      <c r="AB11" s="171"/>
      <c r="AC11" s="171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</row>
    <row r="12" spans="1:72" ht="33" customHeight="1">
      <c r="B12" s="473">
        <v>2025</v>
      </c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B12" s="171"/>
      <c r="AC12" s="171"/>
    </row>
    <row r="13" spans="1:72" s="5" customFormat="1" ht="36">
      <c r="A13" s="4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5"/>
      <c r="AB13" s="172"/>
      <c r="AC13" s="172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</row>
    <row r="14" spans="1:72" s="5" customFormat="1" ht="21.75" customHeight="1">
      <c r="A14" s="45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169">
        <v>174113623.09</v>
      </c>
      <c r="W14" s="44"/>
      <c r="X14" s="44"/>
      <c r="Y14" s="44"/>
      <c r="Z14" s="44"/>
      <c r="AA14" s="45"/>
      <c r="AB14" s="172"/>
      <c r="AC14" s="172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</row>
    <row r="15" spans="1:72" s="47" customFormat="1" ht="69.75" customHeight="1" thickBot="1">
      <c r="A15" s="46"/>
      <c r="B15"/>
      <c r="C15" s="168"/>
      <c r="D15" s="37"/>
      <c r="E15" s="259"/>
      <c r="F15" s="259"/>
      <c r="G15" s="259"/>
      <c r="H15" s="259"/>
      <c r="I15" s="36"/>
      <c r="J15" s="259"/>
      <c r="K15" s="36"/>
      <c r="L15" s="36"/>
      <c r="M15" s="36"/>
      <c r="N15" s="36"/>
      <c r="O15" s="36"/>
      <c r="P15" s="36"/>
      <c r="Q15" s="36"/>
      <c r="R15" s="36"/>
      <c r="S15" s="36"/>
      <c r="T15" s="167"/>
      <c r="U15" s="167"/>
      <c r="V15" s="167"/>
      <c r="W15" s="36"/>
      <c r="X15" s="468" t="s">
        <v>187</v>
      </c>
      <c r="Y15" s="468"/>
      <c r="Z15" s="468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</row>
    <row r="16" spans="1:72" s="47" customFormat="1" ht="15.75" customHeight="1" thickBot="1">
      <c r="A16" s="46"/>
      <c r="B16" s="474" t="s">
        <v>23</v>
      </c>
      <c r="C16" s="475" t="s">
        <v>24</v>
      </c>
      <c r="D16" s="475"/>
      <c r="E16" s="476" t="s">
        <v>25</v>
      </c>
      <c r="F16" s="476"/>
      <c r="G16" s="476"/>
      <c r="H16" s="476"/>
      <c r="I16" s="476"/>
      <c r="J16" s="476"/>
      <c r="K16" s="477" t="s">
        <v>26</v>
      </c>
      <c r="L16" s="477"/>
      <c r="M16" s="477"/>
      <c r="N16" s="477"/>
      <c r="O16" s="477"/>
      <c r="P16" s="477"/>
      <c r="Q16" s="478" t="s">
        <v>27</v>
      </c>
      <c r="R16" s="479" t="s">
        <v>28</v>
      </c>
      <c r="S16" s="480" t="s">
        <v>29</v>
      </c>
      <c r="T16" s="480"/>
      <c r="U16" s="480"/>
      <c r="V16" s="480"/>
      <c r="W16" s="480"/>
      <c r="X16" s="480"/>
      <c r="Y16" s="160"/>
      <c r="Z16" s="481" t="s">
        <v>1</v>
      </c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</row>
    <row r="17" spans="1:72" s="4" customFormat="1" ht="56.25" customHeight="1" thickBot="1">
      <c r="A17" s="48"/>
      <c r="B17" s="474"/>
      <c r="C17" s="475"/>
      <c r="D17" s="475"/>
      <c r="E17" s="469" t="s">
        <v>30</v>
      </c>
      <c r="F17" s="482" t="s">
        <v>31</v>
      </c>
      <c r="G17" s="482"/>
      <c r="H17" s="482"/>
      <c r="I17" s="119"/>
      <c r="J17" s="469" t="s">
        <v>32</v>
      </c>
      <c r="K17" s="458" t="s">
        <v>33</v>
      </c>
      <c r="L17" s="458" t="s">
        <v>34</v>
      </c>
      <c r="M17" s="458" t="s">
        <v>35</v>
      </c>
      <c r="N17" s="458" t="s">
        <v>36</v>
      </c>
      <c r="O17" s="458" t="s">
        <v>37</v>
      </c>
      <c r="P17" s="458" t="s">
        <v>38</v>
      </c>
      <c r="Q17" s="478"/>
      <c r="R17" s="479"/>
      <c r="S17" s="457" t="s">
        <v>22</v>
      </c>
      <c r="T17" s="457" t="s">
        <v>39</v>
      </c>
      <c r="U17" s="457" t="s">
        <v>40</v>
      </c>
      <c r="V17" s="457" t="s">
        <v>41</v>
      </c>
      <c r="W17" s="457" t="s">
        <v>42</v>
      </c>
      <c r="X17" s="457" t="s">
        <v>37</v>
      </c>
      <c r="Y17" s="457" t="s">
        <v>83</v>
      </c>
      <c r="Z17" s="481"/>
      <c r="AA17" s="49"/>
      <c r="AB17" s="48"/>
      <c r="AC17" s="246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</row>
    <row r="18" spans="1:72" s="4" customFormat="1" ht="56.25" customHeight="1" thickBot="1">
      <c r="A18" s="48"/>
      <c r="B18" s="474"/>
      <c r="C18" s="121" t="s">
        <v>43</v>
      </c>
      <c r="D18" s="121" t="s">
        <v>44</v>
      </c>
      <c r="E18" s="469"/>
      <c r="F18" s="120" t="s">
        <v>33</v>
      </c>
      <c r="G18" s="120" t="s">
        <v>45</v>
      </c>
      <c r="H18" s="120" t="s">
        <v>35</v>
      </c>
      <c r="I18" s="120" t="s">
        <v>46</v>
      </c>
      <c r="J18" s="469"/>
      <c r="K18" s="458"/>
      <c r="L18" s="458"/>
      <c r="M18" s="458"/>
      <c r="N18" s="458"/>
      <c r="O18" s="458"/>
      <c r="P18" s="458"/>
      <c r="Q18" s="478"/>
      <c r="R18" s="479"/>
      <c r="S18" s="457"/>
      <c r="T18" s="457"/>
      <c r="U18" s="457"/>
      <c r="V18" s="457"/>
      <c r="W18" s="457"/>
      <c r="X18" s="457"/>
      <c r="Y18" s="457" t="s">
        <v>83</v>
      </c>
      <c r="Z18" s="481"/>
      <c r="AA18" s="49"/>
      <c r="AB18" s="48"/>
      <c r="AC18" s="246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</row>
    <row r="19" spans="1:72" s="4" customFormat="1" ht="69" customHeight="1" thickBot="1">
      <c r="A19" s="48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  <c r="T19" s="104"/>
      <c r="U19" s="104"/>
      <c r="V19" s="104"/>
      <c r="W19" s="104"/>
      <c r="X19" s="104"/>
      <c r="Y19" s="104"/>
      <c r="Z19" s="105"/>
      <c r="AA19" s="51"/>
      <c r="AB19" s="48"/>
      <c r="AC19" s="48"/>
      <c r="AD19" s="246"/>
      <c r="AE19" s="131"/>
      <c r="AF19" s="48"/>
      <c r="AG19" s="53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</row>
    <row r="20" spans="1:72" s="4" customFormat="1" ht="69" customHeight="1">
      <c r="A20" s="48"/>
      <c r="B20" s="345" t="s">
        <v>47</v>
      </c>
      <c r="C20" s="178">
        <f>PDM!C6</f>
        <v>115986553.78</v>
      </c>
      <c r="D20" s="178">
        <f>PDM!G33</f>
        <v>99905094.809999987</v>
      </c>
      <c r="E20" s="179">
        <v>5608977.5299999993</v>
      </c>
      <c r="F20" s="179">
        <v>13081835.920000004</v>
      </c>
      <c r="G20" s="179">
        <v>18580125.719999988</v>
      </c>
      <c r="H20" s="179">
        <v>299478.14999999997</v>
      </c>
      <c r="I20" s="180">
        <v>0</v>
      </c>
      <c r="J20" s="178">
        <f>SUM(E20:I20)</f>
        <v>37570417.319999985</v>
      </c>
      <c r="K20" s="179"/>
      <c r="L20" s="179"/>
      <c r="M20" s="179"/>
      <c r="N20" s="179"/>
      <c r="O20" s="179"/>
      <c r="P20" s="179"/>
      <c r="Q20" s="179"/>
      <c r="R20" s="179"/>
      <c r="S20" s="179">
        <f>J20</f>
        <v>37570417.319999985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  <c r="Z20" s="177">
        <f>C20-S20</f>
        <v>78416136.460000008</v>
      </c>
      <c r="AA20" s="51"/>
      <c r="AB20" s="48"/>
      <c r="AC20" s="48"/>
      <c r="AD20" s="246"/>
      <c r="AE20" s="131"/>
      <c r="AF20" s="48"/>
      <c r="AG20" s="53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</row>
    <row r="21" spans="1:72" s="48" customFormat="1" ht="46.5">
      <c r="B21" s="346" t="s">
        <v>139</v>
      </c>
      <c r="C21" s="183">
        <v>19855885.98</v>
      </c>
      <c r="D21" s="183">
        <v>0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3">
        <f>SUM(E21:I21)</f>
        <v>0</v>
      </c>
      <c r="K21" s="181"/>
      <c r="L21" s="181"/>
      <c r="M21" s="181"/>
      <c r="N21" s="181"/>
      <c r="O21" s="181"/>
      <c r="P21" s="181"/>
      <c r="Q21" s="181"/>
      <c r="R21" s="181"/>
      <c r="S21" s="182">
        <f>J21</f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347">
        <f>C21-S21</f>
        <v>19855885.98</v>
      </c>
      <c r="AA21" s="131"/>
      <c r="AB21" s="247"/>
      <c r="AD21" s="246"/>
      <c r="AE21" s="131"/>
    </row>
    <row r="22" spans="1:72" s="56" customFormat="1" ht="60.75" customHeight="1">
      <c r="A22" s="54"/>
      <c r="B22" s="52" t="s">
        <v>95</v>
      </c>
      <c r="C22" s="181">
        <f>FORTAMUN!C7</f>
        <v>949476221</v>
      </c>
      <c r="D22" s="181">
        <f>FORTAMUN!C8</f>
        <v>948190384.43000007</v>
      </c>
      <c r="E22" s="183">
        <v>0</v>
      </c>
      <c r="F22" s="183">
        <v>0</v>
      </c>
      <c r="G22" s="183">
        <v>0</v>
      </c>
      <c r="H22" s="182">
        <v>0</v>
      </c>
      <c r="I22" s="182">
        <v>0</v>
      </c>
      <c r="J22" s="182">
        <f>SUM(E22:I22)</f>
        <v>0</v>
      </c>
      <c r="K22" s="181"/>
      <c r="L22" s="181"/>
      <c r="M22" s="181"/>
      <c r="N22" s="181"/>
      <c r="O22" s="181"/>
      <c r="P22" s="181"/>
      <c r="Q22" s="181"/>
      <c r="R22" s="181"/>
      <c r="S22" s="184">
        <v>0</v>
      </c>
      <c r="T22" s="181">
        <v>266466161.33999994</v>
      </c>
      <c r="U22" s="181">
        <v>58307217.120000005</v>
      </c>
      <c r="V22" s="181">
        <v>5567873.5099999998</v>
      </c>
      <c r="W22" s="182">
        <v>0</v>
      </c>
      <c r="X22" s="182">
        <v>0</v>
      </c>
      <c r="Y22" s="182">
        <v>0</v>
      </c>
      <c r="Z22" s="50">
        <f>C22-T22-U22-V22-W22-X22-Y22</f>
        <v>619134969.03000009</v>
      </c>
      <c r="AA22" s="99"/>
      <c r="AB22" s="118"/>
      <c r="AC22" s="54"/>
      <c r="AD22" s="281"/>
      <c r="AE22" s="282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</row>
    <row r="23" spans="1:72" s="56" customFormat="1" ht="36" customHeight="1">
      <c r="A23" s="54"/>
      <c r="B23" s="52" t="s">
        <v>138</v>
      </c>
      <c r="C23" s="181">
        <v>240056965</v>
      </c>
      <c r="D23" s="181">
        <f>'FAISMUN '!G32</f>
        <v>53265417.170000002</v>
      </c>
      <c r="E23" s="405"/>
      <c r="F23" s="183">
        <v>0</v>
      </c>
      <c r="G23" s="183">
        <v>0</v>
      </c>
      <c r="H23" s="182">
        <v>0</v>
      </c>
      <c r="I23" s="182">
        <v>0</v>
      </c>
      <c r="J23" s="182">
        <f>SUM(E23:I23)</f>
        <v>0</v>
      </c>
      <c r="K23" s="181"/>
      <c r="L23" s="181"/>
      <c r="M23" s="181"/>
      <c r="N23" s="181"/>
      <c r="O23" s="181"/>
      <c r="P23" s="181"/>
      <c r="Q23" s="181"/>
      <c r="R23" s="181"/>
      <c r="S23" s="184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50">
        <f>C23-T23-U23-V23-W23-X23-Y23</f>
        <v>240056965</v>
      </c>
      <c r="AA23" s="54"/>
      <c r="AB23" s="54"/>
      <c r="AC23" s="54"/>
      <c r="AD23" s="281"/>
      <c r="AE23" s="282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</row>
    <row r="24" spans="1:72" s="4" customFormat="1" ht="35.1" customHeight="1" thickBot="1">
      <c r="A24" s="48"/>
      <c r="B24" s="164"/>
      <c r="C24" s="185"/>
      <c r="D24" s="185"/>
      <c r="E24" s="185"/>
      <c r="F24" s="185"/>
      <c r="G24" s="185"/>
      <c r="H24" s="185"/>
      <c r="I24" s="185"/>
      <c r="J24" s="186"/>
      <c r="K24" s="185"/>
      <c r="L24" s="187"/>
      <c r="M24" s="187"/>
      <c r="N24" s="187"/>
      <c r="O24" s="187"/>
      <c r="P24" s="187"/>
      <c r="Q24" s="187"/>
      <c r="R24" s="187"/>
      <c r="S24" s="186"/>
      <c r="T24" s="185"/>
      <c r="U24" s="185"/>
      <c r="V24" s="185"/>
      <c r="W24" s="188"/>
      <c r="X24" s="185"/>
      <c r="Y24" s="185"/>
      <c r="Z24" s="117"/>
      <c r="AA24" s="48"/>
      <c r="AB24" s="48"/>
      <c r="AC24" s="48"/>
      <c r="AD24" s="246"/>
      <c r="AE24" s="24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</row>
    <row r="25" spans="1:72" s="4" customFormat="1" ht="35.1" customHeight="1" thickBot="1">
      <c r="A25" s="48"/>
      <c r="B25" s="101"/>
      <c r="C25" s="55">
        <f t="shared" ref="C25:X25" si="0">SUM(C20:C24)</f>
        <v>1325375625.76</v>
      </c>
      <c r="D25" s="55">
        <f t="shared" si="0"/>
        <v>1101360896.4100001</v>
      </c>
      <c r="E25" s="55">
        <f t="shared" si="0"/>
        <v>5608977.5299999993</v>
      </c>
      <c r="F25" s="55">
        <f t="shared" si="0"/>
        <v>13081835.920000004</v>
      </c>
      <c r="G25" s="55">
        <f t="shared" si="0"/>
        <v>18580125.719999988</v>
      </c>
      <c r="H25" s="55">
        <f t="shared" si="0"/>
        <v>299478.14999999997</v>
      </c>
      <c r="I25" s="55">
        <f t="shared" si="0"/>
        <v>0</v>
      </c>
      <c r="J25" s="55">
        <f t="shared" si="0"/>
        <v>37570417.319999985</v>
      </c>
      <c r="K25" s="55">
        <f t="shared" si="0"/>
        <v>0</v>
      </c>
      <c r="L25" s="55">
        <f t="shared" si="0"/>
        <v>0</v>
      </c>
      <c r="M25" s="55">
        <f t="shared" si="0"/>
        <v>0</v>
      </c>
      <c r="N25" s="55">
        <f t="shared" si="0"/>
        <v>0</v>
      </c>
      <c r="O25" s="55">
        <f t="shared" si="0"/>
        <v>0</v>
      </c>
      <c r="P25" s="55">
        <f t="shared" si="0"/>
        <v>0</v>
      </c>
      <c r="Q25" s="55">
        <f t="shared" si="0"/>
        <v>0</v>
      </c>
      <c r="R25" s="55">
        <f t="shared" si="0"/>
        <v>0</v>
      </c>
      <c r="S25" s="55">
        <f t="shared" si="0"/>
        <v>37570417.319999985</v>
      </c>
      <c r="T25" s="55">
        <f t="shared" si="0"/>
        <v>266466161.33999994</v>
      </c>
      <c r="U25" s="161">
        <f t="shared" si="0"/>
        <v>58307217.120000005</v>
      </c>
      <c r="V25" s="161">
        <f t="shared" si="0"/>
        <v>5567873.5099999998</v>
      </c>
      <c r="W25" s="116">
        <f t="shared" si="0"/>
        <v>0</v>
      </c>
      <c r="X25" s="161">
        <f t="shared" si="0"/>
        <v>0</v>
      </c>
      <c r="Y25" s="161">
        <f>SUM(Y18:Y24)</f>
        <v>0</v>
      </c>
      <c r="Z25" s="55">
        <f>SUM(Z20:Z24)</f>
        <v>957463956.47000015</v>
      </c>
      <c r="AA25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</row>
    <row r="26" spans="1:72" s="4" customFormat="1" ht="35.1" customHeight="1" thickTop="1">
      <c r="A26" s="48"/>
      <c r="B26" s="243"/>
      <c r="C26" s="57"/>
      <c r="D26" s="100"/>
      <c r="E26" s="58"/>
      <c r="F26" s="137"/>
      <c r="G26" s="137"/>
      <c r="H26" s="57"/>
      <c r="I26" s="58"/>
      <c r="J26" s="57"/>
      <c r="K26" s="58"/>
      <c r="L26" s="58"/>
      <c r="M26" s="58"/>
      <c r="N26" s="58"/>
      <c r="O26" s="58"/>
      <c r="P26" s="58"/>
      <c r="Q26" s="58"/>
      <c r="R26" s="58"/>
      <c r="S26" s="59"/>
      <c r="T26" s="58"/>
      <c r="U26" s="58"/>
      <c r="V26" s="58"/>
      <c r="W26" s="58"/>
      <c r="X26" s="58"/>
      <c r="Y26" s="58"/>
      <c r="Z26" s="58"/>
      <c r="AA26" s="38"/>
      <c r="AB26" s="131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</row>
    <row r="27" spans="1:72" s="4" customFormat="1" ht="35.1" customHeight="1">
      <c r="A27" s="48"/>
      <c r="B27" s="244"/>
      <c r="C27" s="60" t="s">
        <v>48</v>
      </c>
      <c r="D27" s="61">
        <v>1000</v>
      </c>
      <c r="E27" s="62">
        <f>F25</f>
        <v>13081835.920000004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4">
        <f>F25</f>
        <v>13081835.920000004</v>
      </c>
      <c r="U27" s="402"/>
      <c r="V27" s="403"/>
      <c r="W27" s="404"/>
      <c r="X27" s="287"/>
      <c r="Y27" s="288"/>
      <c r="Z27" s="58"/>
      <c r="AA27" s="38"/>
      <c r="AB27" s="131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</row>
    <row r="28" spans="1:72" s="4" customFormat="1" ht="35.1" customHeight="1">
      <c r="A28" s="48"/>
      <c r="B28" s="245"/>
      <c r="C28" s="60" t="s">
        <v>48</v>
      </c>
      <c r="D28" s="61">
        <v>2000</v>
      </c>
      <c r="E28" s="62">
        <f>G25</f>
        <v>18580125.719999988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>
        <f>G25</f>
        <v>18580125.719999988</v>
      </c>
      <c r="U28" s="402"/>
      <c r="V28" s="403"/>
      <c r="W28" s="404"/>
      <c r="X28" s="168"/>
      <c r="Y28" s="168"/>
      <c r="Z2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</row>
    <row r="29" spans="1:72" s="4" customFormat="1" ht="35.1" customHeight="1">
      <c r="A29" s="48"/>
      <c r="B29" s="245"/>
      <c r="C29" s="60" t="s">
        <v>48</v>
      </c>
      <c r="D29" s="61">
        <v>3000</v>
      </c>
      <c r="E29" s="62">
        <f>H25</f>
        <v>299478.14999999997</v>
      </c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>
        <f>H25</f>
        <v>299478.14999999997</v>
      </c>
      <c r="U29" s="402"/>
      <c r="V29" s="403"/>
      <c r="W29" s="404"/>
      <c r="X29" s="38"/>
      <c r="Y29" s="38"/>
      <c r="Z29" s="3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</row>
    <row r="30" spans="1:72" s="4" customFormat="1" ht="35.1" customHeight="1">
      <c r="A30" s="48"/>
      <c r="B30" s="245"/>
      <c r="C30" s="60" t="s">
        <v>48</v>
      </c>
      <c r="D30" s="61">
        <v>6000</v>
      </c>
      <c r="E30" s="62">
        <f>E25</f>
        <v>5608977.5299999993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>
        <f>E25</f>
        <v>5608977.5299999993</v>
      </c>
      <c r="U30" s="402"/>
      <c r="V30" s="403"/>
      <c r="W30" s="404"/>
      <c r="X30" s="38"/>
      <c r="Y30" s="38"/>
      <c r="Z30" s="3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</row>
    <row r="31" spans="1:72" s="4" customFormat="1" ht="35.1" hidden="1" customHeight="1">
      <c r="A31" s="48"/>
      <c r="B31" s="66"/>
      <c r="C31" s="67" t="s">
        <v>6</v>
      </c>
      <c r="D31" s="68"/>
      <c r="E31" s="68">
        <f>SUM(E27:E30)</f>
        <v>37570417.319999993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9">
        <f>S27+S28+S29+S30</f>
        <v>37570417.319999993</v>
      </c>
      <c r="U31" s="402"/>
      <c r="V31" s="403"/>
      <c r="W31" s="404"/>
      <c r="X31" s="269"/>
      <c r="Y31" s="26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</row>
    <row r="32" spans="1:72" s="4" customFormat="1" ht="35.1" hidden="1" customHeight="1">
      <c r="A32" s="48"/>
      <c r="B32" s="66"/>
      <c r="C32" s="67"/>
      <c r="D32" s="68"/>
      <c r="E32" s="68"/>
      <c r="F32" s="68"/>
      <c r="G32" s="173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108"/>
      <c r="U32" s="288"/>
      <c r="V32" s="100"/>
      <c r="W32" s="57"/>
      <c r="X32" s="270"/>
      <c r="Y32" s="162"/>
      <c r="AA32" s="109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</row>
    <row r="33" spans="1:72" s="4" customFormat="1" ht="21.75" hidden="1" customHeight="1">
      <c r="A33" s="48"/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139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</row>
    <row r="34" spans="1:72" s="4" customFormat="1" ht="35.1" hidden="1" customHeight="1">
      <c r="A34" s="48"/>
      <c r="B34" s="66"/>
      <c r="C34" s="67"/>
      <c r="D34" s="68"/>
      <c r="E34" s="173"/>
      <c r="F34" s="173"/>
      <c r="G34" s="173"/>
      <c r="H34" s="173"/>
      <c r="I34" s="173"/>
      <c r="J34" s="173"/>
      <c r="K34" s="173"/>
      <c r="L34" s="173"/>
      <c r="M34" s="173"/>
      <c r="N34" s="68"/>
      <c r="O34" s="68"/>
      <c r="P34" s="68"/>
      <c r="Q34" s="68"/>
      <c r="R34" s="68"/>
      <c r="S34" s="108"/>
      <c r="T34" s="11"/>
      <c r="U34" s="68"/>
      <c r="V34" s="68"/>
      <c r="W34" s="70"/>
      <c r="X34" s="65"/>
      <c r="Y34" s="162"/>
      <c r="AA34" s="140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</row>
    <row r="35" spans="1:72" ht="35.1" hidden="1" customHeight="1">
      <c r="B35" s="456" t="s">
        <v>51</v>
      </c>
      <c r="C35" s="456"/>
      <c r="D35" s="71"/>
      <c r="E35" s="283"/>
      <c r="F35" s="283"/>
      <c r="G35" s="283"/>
      <c r="H35" s="283"/>
      <c r="I35" s="308"/>
      <c r="J35" s="308"/>
      <c r="K35" s="308"/>
      <c r="L35" s="308"/>
      <c r="M35" s="308"/>
      <c r="N35" s="65"/>
      <c r="O35" s="65"/>
      <c r="P35" s="65"/>
      <c r="Q35" s="65"/>
      <c r="R35" s="65"/>
      <c r="S35" s="65"/>
      <c r="T35" s="97"/>
      <c r="U35" s="65"/>
      <c r="V35" s="156" t="s">
        <v>52</v>
      </c>
      <c r="W35" s="156"/>
      <c r="X35" s="156"/>
      <c r="Y35" s="65"/>
      <c r="Z35" s="156"/>
      <c r="AA35" s="140"/>
    </row>
    <row r="36" spans="1:72" ht="23.25" customHeight="1">
      <c r="B36" s="463" t="s">
        <v>49</v>
      </c>
      <c r="C36" s="463"/>
      <c r="D36" s="106"/>
      <c r="E36" s="284"/>
      <c r="F36" s="284"/>
      <c r="G36" s="285"/>
      <c r="H36" s="106"/>
      <c r="I36" s="285"/>
      <c r="J36" s="285"/>
      <c r="K36" s="285"/>
      <c r="L36" s="285"/>
      <c r="M36" s="285"/>
      <c r="N36" s="106"/>
      <c r="O36" s="106"/>
      <c r="P36" s="106"/>
      <c r="Q36" s="106"/>
      <c r="R36" s="106"/>
      <c r="S36" s="106"/>
      <c r="T36" s="97"/>
      <c r="U36" s="65"/>
      <c r="V36" s="154" t="s">
        <v>58</v>
      </c>
      <c r="W36" s="154"/>
      <c r="X36" s="154"/>
      <c r="Y36" s="156"/>
      <c r="Z36" s="154"/>
    </row>
    <row r="37" spans="1:72" s="80" customFormat="1" ht="33.75" customHeight="1">
      <c r="B37" s="464" t="s">
        <v>57</v>
      </c>
      <c r="C37" s="464"/>
      <c r="D37" s="107"/>
      <c r="E37" s="275"/>
      <c r="F37" s="275"/>
      <c r="G37" s="286"/>
      <c r="H37" s="107"/>
      <c r="I37" s="286"/>
      <c r="J37" s="286"/>
      <c r="K37" s="286"/>
      <c r="L37" s="286"/>
      <c r="M37" s="286"/>
      <c r="N37" s="107"/>
      <c r="O37" s="107"/>
      <c r="P37" s="107"/>
      <c r="Q37" s="107"/>
      <c r="R37" s="107"/>
      <c r="S37" s="107"/>
      <c r="T37" s="65"/>
      <c r="U37" s="467" t="s">
        <v>85</v>
      </c>
      <c r="V37" s="467"/>
      <c r="W37" s="467"/>
      <c r="X37" s="155"/>
      <c r="Y37" s="154"/>
      <c r="Z37" s="155"/>
    </row>
    <row r="38" spans="1:72" ht="23.25">
      <c r="B38" s="72"/>
      <c r="C38" s="73"/>
      <c r="D38" s="74"/>
      <c r="E38" s="276"/>
      <c r="F38" s="276"/>
      <c r="G38" s="277"/>
      <c r="H38" s="314"/>
      <c r="I38" s="276"/>
      <c r="J38" s="277"/>
      <c r="K38" s="277"/>
      <c r="L38" s="277"/>
      <c r="M38" s="277"/>
      <c r="N38" s="73"/>
      <c r="O38" s="73"/>
      <c r="P38" s="73"/>
      <c r="Q38" s="73"/>
      <c r="R38" s="73"/>
      <c r="S38" s="75"/>
      <c r="T38" s="76"/>
      <c r="U38" s="76"/>
      <c r="V38" s="76"/>
      <c r="W38" s="140"/>
      <c r="X38" s="140"/>
      <c r="Y38" s="155"/>
      <c r="Z38" s="140"/>
    </row>
    <row r="39" spans="1:72" ht="23.25">
      <c r="B39" s="77"/>
      <c r="C39" s="78"/>
      <c r="D39" s="79"/>
      <c r="E39" s="283"/>
      <c r="F39" s="254"/>
      <c r="G39" s="401"/>
      <c r="H39" s="265"/>
      <c r="I39" s="255"/>
      <c r="J39" s="255"/>
      <c r="K39" s="255"/>
      <c r="L39" s="255"/>
      <c r="M39" s="255"/>
      <c r="N39" s="78"/>
      <c r="O39" s="78"/>
      <c r="P39" s="78"/>
      <c r="Q39" s="78"/>
      <c r="R39" s="78"/>
      <c r="S39" s="465"/>
      <c r="T39" s="465"/>
      <c r="U39" s="465"/>
      <c r="V39" s="465"/>
      <c r="W39" s="465"/>
      <c r="X39" s="465"/>
      <c r="Y39" s="140"/>
      <c r="Z39" s="76"/>
    </row>
    <row r="40" spans="1:72" hidden="1">
      <c r="B40" s="77"/>
      <c r="C40" s="81"/>
      <c r="D40" s="81"/>
      <c r="E40" s="252"/>
      <c r="F40" s="252"/>
      <c r="G40" s="253"/>
      <c r="H40" s="315"/>
      <c r="I40" s="253"/>
      <c r="J40" s="253"/>
      <c r="K40" s="82"/>
      <c r="L40" s="82"/>
      <c r="M40" s="82"/>
      <c r="N40" s="82"/>
      <c r="O40" s="82"/>
      <c r="P40" s="82"/>
      <c r="Q40" s="82"/>
      <c r="R40" s="82"/>
      <c r="S40" s="175"/>
      <c r="T40" s="175"/>
      <c r="U40" s="175"/>
      <c r="V40" s="175"/>
      <c r="W40" s="175"/>
      <c r="X40" s="175"/>
      <c r="Y40" s="158"/>
      <c r="Z40" s="80"/>
    </row>
    <row r="41" spans="1:72" ht="20.25" hidden="1">
      <c r="B41" s="83"/>
      <c r="C41" s="78"/>
      <c r="D41" s="84"/>
      <c r="E41" s="254"/>
      <c r="F41" s="255"/>
      <c r="G41" s="255"/>
      <c r="H41" s="255"/>
      <c r="I41" s="255"/>
      <c r="J41" s="255"/>
      <c r="K41" s="78"/>
      <c r="L41" s="78"/>
      <c r="M41" s="78"/>
      <c r="N41" s="78"/>
      <c r="O41" s="78"/>
      <c r="P41" s="78"/>
      <c r="Q41" s="78"/>
      <c r="R41" s="78"/>
      <c r="S41" s="175"/>
      <c r="T41" s="175"/>
      <c r="U41" s="175"/>
      <c r="V41" s="175"/>
      <c r="W41" s="175"/>
      <c r="X41" s="175"/>
      <c r="Y41" s="159"/>
    </row>
    <row r="42" spans="1:72" ht="15" hidden="1" customHeight="1">
      <c r="B42" s="85"/>
      <c r="C42" s="86"/>
      <c r="D42" s="87"/>
      <c r="E42" s="278"/>
      <c r="F42" s="279"/>
      <c r="G42" s="279"/>
      <c r="H42" s="279"/>
      <c r="I42" s="279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159"/>
    </row>
    <row r="43" spans="1:72" hidden="1">
      <c r="B43" s="85"/>
      <c r="C43" s="85"/>
      <c r="D43" s="85"/>
      <c r="E43" s="278" t="s">
        <v>108</v>
      </c>
      <c r="F43" s="279">
        <v>166134585.88</v>
      </c>
      <c r="G43" s="279">
        <v>0</v>
      </c>
      <c r="H43" s="279">
        <v>0</v>
      </c>
      <c r="I43" s="279">
        <v>0</v>
      </c>
      <c r="J43" s="86"/>
      <c r="K43" s="86"/>
      <c r="L43" s="86"/>
      <c r="M43" s="86"/>
      <c r="N43" s="466"/>
      <c r="O43" s="466"/>
      <c r="P43" s="466"/>
      <c r="Q43" s="466"/>
      <c r="R43" s="466"/>
      <c r="S43" s="86"/>
      <c r="T43" s="86"/>
      <c r="U43" s="86"/>
      <c r="V43" s="86"/>
      <c r="W43" s="86"/>
      <c r="X43" s="86"/>
      <c r="Y43" s="86"/>
    </row>
    <row r="44" spans="1:72" ht="15.75">
      <c r="B44" s="460"/>
      <c r="C44" s="460"/>
      <c r="D44" s="85"/>
      <c r="E44" s="278" t="s">
        <v>102</v>
      </c>
      <c r="F44" s="279">
        <v>919482967</v>
      </c>
      <c r="G44" s="279">
        <v>98555917.289999887</v>
      </c>
      <c r="H44" s="279">
        <v>98555917.289999887</v>
      </c>
      <c r="I44" s="279">
        <v>-13126367.59</v>
      </c>
      <c r="J44" s="86"/>
      <c r="K44" s="86"/>
      <c r="L44" s="86"/>
      <c r="M44" s="88"/>
      <c r="N44" s="462" t="s">
        <v>49</v>
      </c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86"/>
      <c r="AA44" s="91"/>
    </row>
    <row r="45" spans="1:72" ht="15.75">
      <c r="B45" s="460"/>
      <c r="C45" s="460"/>
      <c r="D45" s="85"/>
      <c r="E45" s="86"/>
      <c r="F45" s="86"/>
      <c r="G45" s="86"/>
      <c r="H45" s="280"/>
      <c r="I45" s="86"/>
      <c r="J45" s="86"/>
      <c r="K45" s="86"/>
      <c r="L45" s="86"/>
      <c r="M45" s="89"/>
      <c r="N45" s="461" t="s">
        <v>50</v>
      </c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86"/>
    </row>
    <row r="46" spans="1:72" ht="15.75">
      <c r="B46" s="85"/>
      <c r="C46" s="85"/>
      <c r="D46" s="85"/>
      <c r="E46" s="86"/>
      <c r="F46" s="86"/>
      <c r="G46" s="86"/>
      <c r="H46" s="280"/>
      <c r="I46" s="86"/>
      <c r="J46" s="86"/>
      <c r="K46" s="86"/>
      <c r="L46" s="86"/>
      <c r="M46" s="89"/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157"/>
    </row>
    <row r="47" spans="1:72" ht="15.75">
      <c r="B47" s="90"/>
      <c r="C47" s="86"/>
      <c r="D47" s="85"/>
      <c r="E47" s="86"/>
      <c r="F47" s="86"/>
      <c r="G47" s="86"/>
      <c r="H47" s="280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157"/>
    </row>
    <row r="48" spans="1:72" ht="24.95" customHeight="1">
      <c r="B48" s="85"/>
      <c r="C48" s="86"/>
      <c r="D48" s="85"/>
      <c r="E48" s="279"/>
      <c r="F48" s="280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spans="2:25" ht="24.95" customHeight="1">
      <c r="B49" s="85"/>
      <c r="C49" s="86"/>
      <c r="D49" s="85"/>
      <c r="E49" s="279"/>
      <c r="F49" s="280"/>
      <c r="G49" s="86"/>
      <c r="H49" s="86"/>
      <c r="I49" s="86"/>
      <c r="J49" s="86"/>
      <c r="K49" s="86"/>
      <c r="L49" s="86"/>
      <c r="M49" s="86"/>
      <c r="N49" s="86"/>
      <c r="O49" s="90"/>
      <c r="P49" s="90"/>
      <c r="Q49" s="90"/>
      <c r="R49" s="90"/>
      <c r="S49" s="86"/>
      <c r="T49" s="86"/>
      <c r="U49" s="86"/>
      <c r="V49" s="86"/>
      <c r="W49" s="86"/>
      <c r="X49" s="86"/>
      <c r="Y49" s="86"/>
    </row>
    <row r="50" spans="2:25" ht="24.95" customHeight="1">
      <c r="B50" s="85"/>
      <c r="C50" s="86"/>
      <c r="D50" s="85"/>
      <c r="E50" s="279"/>
      <c r="F50" s="280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2:25" ht="24.95" customHeight="1">
      <c r="B51" s="36"/>
      <c r="C51" s="86"/>
      <c r="D51" s="85"/>
      <c r="E51" s="279"/>
      <c r="F51" s="280"/>
      <c r="G51" s="86"/>
      <c r="K51" s="92"/>
      <c r="L51" s="92"/>
      <c r="M51" s="92"/>
      <c r="N51" s="93"/>
      <c r="O51" s="93"/>
      <c r="Q51" s="93"/>
      <c r="Y51" s="86"/>
    </row>
    <row r="52" spans="2:25" ht="24.95" customHeight="1">
      <c r="C52" s="86"/>
      <c r="D52" s="85"/>
      <c r="E52" s="279"/>
      <c r="F52" s="279"/>
      <c r="G52" s="86"/>
      <c r="K52" s="92"/>
      <c r="L52" s="92"/>
      <c r="M52" s="92"/>
      <c r="N52" s="94"/>
      <c r="O52" s="93"/>
      <c r="P52" s="93"/>
      <c r="Q52" s="93"/>
      <c r="Y52" s="86"/>
    </row>
    <row r="53" spans="2:25" ht="24.95" customHeight="1">
      <c r="C53" s="86"/>
      <c r="D53" s="85"/>
      <c r="E53" s="86"/>
      <c r="F53" s="86"/>
      <c r="G53" s="86"/>
      <c r="K53" s="95"/>
      <c r="L53" s="95"/>
      <c r="M53" s="95"/>
      <c r="N53" s="94"/>
      <c r="O53" s="93"/>
      <c r="Q53" s="93"/>
    </row>
    <row r="54" spans="2:25" ht="24.95" customHeight="1">
      <c r="C54" s="86"/>
      <c r="D54" s="85"/>
      <c r="E54" s="86"/>
      <c r="F54" s="86"/>
      <c r="G54" s="86"/>
      <c r="K54" s="95"/>
      <c r="L54" s="95"/>
      <c r="M54" s="95"/>
      <c r="N54" s="94"/>
      <c r="O54" s="93"/>
      <c r="P54" s="96"/>
      <c r="Q54" s="93"/>
    </row>
    <row r="55" spans="2:25" ht="24.95" customHeight="1">
      <c r="C55" s="86"/>
      <c r="D55" s="85"/>
      <c r="E55" s="86"/>
      <c r="F55" s="86"/>
      <c r="G55" s="86"/>
      <c r="P55" s="97"/>
    </row>
    <row r="56" spans="2:25" ht="24.95" customHeight="1">
      <c r="B56" s="98"/>
      <c r="C56" s="86"/>
      <c r="D56" s="85"/>
      <c r="E56" s="86"/>
      <c r="F56" s="86"/>
      <c r="G56" s="86"/>
      <c r="P56" s="97"/>
    </row>
    <row r="57" spans="2:25" ht="24.95" customHeight="1">
      <c r="B57" s="36"/>
      <c r="C57" s="86"/>
      <c r="D57" s="85"/>
      <c r="E57" s="86"/>
      <c r="F57" s="86"/>
      <c r="G57" s="86"/>
      <c r="O57" s="97"/>
      <c r="P57" s="97"/>
    </row>
    <row r="58" spans="2:25" ht="24.95" customHeight="1">
      <c r="B58" s="37"/>
      <c r="C58" s="86"/>
      <c r="D58" s="85"/>
      <c r="E58" s="86"/>
      <c r="F58" s="86"/>
      <c r="G58" s="86"/>
      <c r="O58" s="97"/>
    </row>
    <row r="59" spans="2:25" ht="24.95" customHeight="1">
      <c r="C59" s="86"/>
      <c r="D59" s="85"/>
      <c r="E59" s="86"/>
      <c r="F59" s="86"/>
      <c r="G59" s="86"/>
      <c r="O59" s="97"/>
    </row>
    <row r="60" spans="2:25" ht="24.95" customHeight="1"/>
  </sheetData>
  <mergeCells count="43">
    <mergeCell ref="B8:Z8"/>
    <mergeCell ref="B9:Z9"/>
    <mergeCell ref="B10:Z10"/>
    <mergeCell ref="B11:Z11"/>
    <mergeCell ref="X15:Z15"/>
    <mergeCell ref="J17:J18"/>
    <mergeCell ref="B6:Z6"/>
    <mergeCell ref="B7:Z7"/>
    <mergeCell ref="B12:Z12"/>
    <mergeCell ref="B16:B18"/>
    <mergeCell ref="C16:D17"/>
    <mergeCell ref="E16:J16"/>
    <mergeCell ref="K16:P16"/>
    <mergeCell ref="Q16:Q18"/>
    <mergeCell ref="R16:R18"/>
    <mergeCell ref="S16:X16"/>
    <mergeCell ref="Z16:Z18"/>
    <mergeCell ref="E17:E18"/>
    <mergeCell ref="F17:H17"/>
    <mergeCell ref="B45:C45"/>
    <mergeCell ref="N45:X46"/>
    <mergeCell ref="B44:C44"/>
    <mergeCell ref="N44:X44"/>
    <mergeCell ref="B36:C36"/>
    <mergeCell ref="B37:C37"/>
    <mergeCell ref="S39:X39"/>
    <mergeCell ref="N43:R43"/>
    <mergeCell ref="U37:W37"/>
    <mergeCell ref="B35:C35"/>
    <mergeCell ref="X17:X18"/>
    <mergeCell ref="P17:P18"/>
    <mergeCell ref="S17:S18"/>
    <mergeCell ref="T17:T18"/>
    <mergeCell ref="U17:U18"/>
    <mergeCell ref="V17:V18"/>
    <mergeCell ref="K17:K18"/>
    <mergeCell ref="B33:Z33"/>
    <mergeCell ref="Y17:Y18"/>
    <mergeCell ref="W17:W18"/>
    <mergeCell ref="L17:L18"/>
    <mergeCell ref="M17:M18"/>
    <mergeCell ref="N17:N18"/>
    <mergeCell ref="O17:O18"/>
  </mergeCells>
  <printOptions horizontalCentered="1"/>
  <pageMargins left="0" right="0" top="0" bottom="0" header="0.31496062992125984" footer="0.31496062992125984"/>
  <pageSetup scale="4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pane ySplit="1" topLeftCell="A27" activePane="bottomLeft" state="frozen"/>
      <selection pane="bottomLeft" sqref="A1:T35"/>
    </sheetView>
  </sheetViews>
  <sheetFormatPr baseColWidth="10" defaultRowHeight="15"/>
  <cols>
    <col min="1" max="1" width="11.42578125" customWidth="1"/>
    <col min="2" max="2" width="14.140625" customWidth="1"/>
    <col min="3" max="3" width="16.7109375" customWidth="1"/>
    <col min="4" max="4" width="5.7109375" customWidth="1"/>
    <col min="5" max="5" width="7.7109375" customWidth="1"/>
    <col min="6" max="6" width="33.42578125" customWidth="1"/>
    <col min="7" max="7" width="14.42578125" customWidth="1"/>
    <col min="8" max="9" width="14.140625" customWidth="1"/>
    <col min="10" max="10" width="7.5703125" customWidth="1"/>
    <col min="11" max="11" width="9.28515625" style="10" customWidth="1"/>
    <col min="12" max="12" width="7.85546875" style="10" customWidth="1"/>
    <col min="13" max="13" width="8.42578125" customWidth="1"/>
    <col min="14" max="14" width="7.7109375" customWidth="1"/>
    <col min="15" max="15" width="10.42578125" customWidth="1"/>
    <col min="16" max="16" width="9" customWidth="1"/>
    <col min="17" max="17" width="8.5703125" style="5" customWidth="1"/>
    <col min="18" max="18" width="11.7109375" customWidth="1"/>
    <col min="19" max="19" width="21.710937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 ht="16.5" customHeight="1">
      <c r="F1" s="2"/>
    </row>
    <row r="2" spans="1:20" ht="58.5" customHeight="1">
      <c r="A2" s="489" t="s">
        <v>12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</row>
    <row r="3" spans="1:20" ht="48" customHeight="1">
      <c r="A3" s="530" t="s">
        <v>250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</row>
    <row r="4" spans="1:20" ht="58.5" customHeight="1">
      <c r="A4" s="490" t="s">
        <v>94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s="4" customFormat="1" ht="18.75" customHeight="1" thickBot="1">
      <c r="A5" s="1"/>
      <c r="B5" s="1"/>
      <c r="C5"/>
      <c r="D5"/>
      <c r="E5"/>
      <c r="F5" s="273"/>
      <c r="G5" s="168"/>
      <c r="H5" s="168"/>
      <c r="I5" s="36"/>
      <c r="J5" s="1"/>
      <c r="K5" s="10"/>
      <c r="L5" s="10"/>
      <c r="M5"/>
      <c r="N5"/>
      <c r="O5"/>
      <c r="P5"/>
      <c r="Q5" s="5"/>
      <c r="R5"/>
      <c r="S5"/>
      <c r="T5"/>
    </row>
    <row r="6" spans="1:20" s="4" customFormat="1" ht="24.95" customHeight="1">
      <c r="A6" s="493" t="s">
        <v>10</v>
      </c>
      <c r="B6" s="494"/>
      <c r="C6" s="495">
        <v>115986553.78</v>
      </c>
      <c r="D6" s="496">
        <v>114786695.02</v>
      </c>
      <c r="E6" s="497">
        <v>114786695.02</v>
      </c>
      <c r="F6" s="6"/>
      <c r="G6" s="257"/>
      <c r="H6" s="257"/>
      <c r="I6" s="271"/>
      <c r="J6" s="7"/>
      <c r="K6" s="3"/>
      <c r="L6" s="3"/>
      <c r="Q6" s="5"/>
    </row>
    <row r="7" spans="1:20" s="4" customFormat="1" ht="24.95" customHeight="1">
      <c r="A7" s="508" t="s">
        <v>11</v>
      </c>
      <c r="B7" s="509"/>
      <c r="C7" s="500">
        <f>G33</f>
        <v>99905094.809999987</v>
      </c>
      <c r="D7" s="501"/>
      <c r="E7" s="502"/>
      <c r="F7" s="206"/>
      <c r="G7" s="257"/>
      <c r="H7" s="256"/>
      <c r="I7" s="132"/>
      <c r="J7" s="7"/>
      <c r="K7" s="3"/>
      <c r="L7" s="3"/>
      <c r="Q7" s="5"/>
    </row>
    <row r="8" spans="1:20" ht="10.5" customHeight="1">
      <c r="A8" s="498" t="s">
        <v>0</v>
      </c>
      <c r="B8" s="499"/>
      <c r="C8" s="500">
        <f>H33</f>
        <v>37570417.319999993</v>
      </c>
      <c r="D8" s="501"/>
      <c r="E8" s="502"/>
      <c r="F8" s="6"/>
      <c r="G8" s="257"/>
      <c r="H8" s="257"/>
      <c r="I8" s="271"/>
      <c r="J8" s="274"/>
      <c r="K8" s="3"/>
      <c r="L8" s="3"/>
      <c r="M8" s="4"/>
      <c r="N8" s="4"/>
      <c r="O8" s="4"/>
      <c r="P8" s="4"/>
      <c r="R8" s="4"/>
      <c r="S8" s="4"/>
      <c r="T8" s="4"/>
    </row>
    <row r="9" spans="1:20" s="10" customFormat="1" ht="19.5" thickBot="1">
      <c r="A9" s="503" t="s">
        <v>1</v>
      </c>
      <c r="B9" s="504"/>
      <c r="C9" s="505">
        <f>C7-C8</f>
        <v>62334677.489999995</v>
      </c>
      <c r="D9" s="506"/>
      <c r="E9" s="507"/>
      <c r="F9" s="344"/>
      <c r="G9" s="272"/>
      <c r="H9" s="6"/>
      <c r="I9" s="132"/>
      <c r="J9" s="7"/>
      <c r="K9" s="3"/>
      <c r="L9" s="3"/>
      <c r="M9" s="4"/>
      <c r="N9" s="4"/>
      <c r="O9" s="4"/>
      <c r="P9" s="4"/>
      <c r="Q9" s="5"/>
      <c r="R9" s="4"/>
      <c r="S9" s="4"/>
      <c r="T9" s="4"/>
    </row>
    <row r="10" spans="1:20" s="10" customFormat="1" ht="19.5" customHeight="1" thickBot="1">
      <c r="A10"/>
      <c r="B10"/>
      <c r="C10"/>
      <c r="D10"/>
      <c r="E10"/>
      <c r="F10"/>
      <c r="G10" s="115"/>
      <c r="H10" s="36"/>
      <c r="I10" s="36"/>
      <c r="J10"/>
      <c r="K10" s="36"/>
      <c r="M10"/>
      <c r="N10"/>
      <c r="O10"/>
      <c r="P10"/>
      <c r="Q10" s="5"/>
      <c r="R10"/>
      <c r="S10"/>
      <c r="T10"/>
    </row>
    <row r="11" spans="1:20" s="10" customFormat="1" ht="18.75" customHeight="1" thickTop="1" thickBot="1">
      <c r="A11" s="12"/>
      <c r="B11" s="12"/>
      <c r="C11" s="12"/>
      <c r="D11" s="12"/>
      <c r="E11" s="13"/>
      <c r="F11" s="12"/>
      <c r="G11" s="152" t="s">
        <v>2</v>
      </c>
      <c r="H11" s="153" t="s">
        <v>3</v>
      </c>
      <c r="I11" s="165" t="s">
        <v>4</v>
      </c>
      <c r="J11" s="14"/>
      <c r="K11" s="15"/>
      <c r="L11" s="15"/>
      <c r="M11" s="16"/>
      <c r="N11" s="16"/>
      <c r="O11" s="16"/>
      <c r="P11" s="17"/>
      <c r="Q11" s="17"/>
      <c r="R11" s="17"/>
      <c r="S11" s="492" t="s">
        <v>187</v>
      </c>
      <c r="T11" s="492"/>
    </row>
    <row r="12" spans="1:20" s="138" customFormat="1" ht="15.75" thickBot="1">
      <c r="A12" s="143" t="s">
        <v>72</v>
      </c>
      <c r="B12" s="142" t="s">
        <v>73</v>
      </c>
      <c r="C12" s="142" t="s">
        <v>74</v>
      </c>
      <c r="D12" s="483" t="s">
        <v>75</v>
      </c>
      <c r="E12" s="150" t="s">
        <v>76</v>
      </c>
      <c r="F12" s="483" t="s">
        <v>5</v>
      </c>
      <c r="G12" s="485" t="s">
        <v>6</v>
      </c>
      <c r="H12" s="487" t="s">
        <v>6</v>
      </c>
      <c r="I12" s="487" t="s">
        <v>6</v>
      </c>
      <c r="J12" s="142" t="s">
        <v>59</v>
      </c>
      <c r="K12" s="142" t="s">
        <v>60</v>
      </c>
      <c r="L12" s="142" t="s">
        <v>61</v>
      </c>
      <c r="M12" s="491" t="s">
        <v>62</v>
      </c>
      <c r="N12" s="491"/>
      <c r="O12" s="491" t="s">
        <v>7</v>
      </c>
      <c r="P12" s="491"/>
      <c r="Q12" s="491"/>
      <c r="R12" s="510" t="s">
        <v>81</v>
      </c>
      <c r="S12" s="483" t="s">
        <v>8</v>
      </c>
      <c r="T12" s="142" t="s">
        <v>63</v>
      </c>
    </row>
    <row r="13" spans="1:20" ht="25.5" thickTop="1" thickBot="1">
      <c r="A13" s="144" t="s">
        <v>77</v>
      </c>
      <c r="B13" s="144" t="s">
        <v>78</v>
      </c>
      <c r="C13" s="144" t="s">
        <v>79</v>
      </c>
      <c r="D13" s="484"/>
      <c r="E13" s="151" t="s">
        <v>80</v>
      </c>
      <c r="F13" s="484"/>
      <c r="G13" s="486"/>
      <c r="H13" s="488"/>
      <c r="I13" s="488"/>
      <c r="J13" s="144" t="s">
        <v>64</v>
      </c>
      <c r="K13" s="145" t="s">
        <v>65</v>
      </c>
      <c r="L13" s="144" t="s">
        <v>66</v>
      </c>
      <c r="M13" s="146" t="s">
        <v>67</v>
      </c>
      <c r="N13" s="147" t="s">
        <v>68</v>
      </c>
      <c r="O13" s="148" t="s">
        <v>6</v>
      </c>
      <c r="P13" s="146" t="s">
        <v>69</v>
      </c>
      <c r="Q13" s="146" t="s">
        <v>70</v>
      </c>
      <c r="R13" s="511"/>
      <c r="S13" s="484"/>
      <c r="T13" s="144" t="s">
        <v>71</v>
      </c>
    </row>
    <row r="14" spans="1:20" ht="63.75" customHeight="1">
      <c r="A14" s="289" t="s">
        <v>13</v>
      </c>
      <c r="B14" s="290">
        <v>45838</v>
      </c>
      <c r="C14" s="291" t="s">
        <v>188</v>
      </c>
      <c r="D14" s="292" t="s">
        <v>14</v>
      </c>
      <c r="E14" s="293">
        <v>2</v>
      </c>
      <c r="F14" s="294" t="s">
        <v>53</v>
      </c>
      <c r="G14" s="295">
        <v>1275119.17</v>
      </c>
      <c r="H14" s="296">
        <v>617984.34999999986</v>
      </c>
      <c r="I14" s="297">
        <v>657134.82000000007</v>
      </c>
      <c r="J14" s="298" t="s">
        <v>18</v>
      </c>
      <c r="K14" s="166">
        <v>0.48464830938115366</v>
      </c>
      <c r="L14" s="299">
        <v>0.53459999999999996</v>
      </c>
      <c r="M14" s="300" t="s">
        <v>88</v>
      </c>
      <c r="N14" s="301">
        <v>1</v>
      </c>
      <c r="O14" s="302">
        <v>948990</v>
      </c>
      <c r="P14" s="303">
        <v>379596</v>
      </c>
      <c r="Q14" s="303">
        <v>569394</v>
      </c>
      <c r="R14" s="304" t="s">
        <v>86</v>
      </c>
      <c r="S14" s="305" t="s">
        <v>86</v>
      </c>
      <c r="T14" s="306" t="s">
        <v>86</v>
      </c>
    </row>
    <row r="15" spans="1:20" ht="71.25">
      <c r="A15" s="123" t="s">
        <v>13</v>
      </c>
      <c r="B15" s="130">
        <v>45838</v>
      </c>
      <c r="C15" s="126" t="s">
        <v>189</v>
      </c>
      <c r="D15" s="127" t="s">
        <v>14</v>
      </c>
      <c r="E15" s="141">
        <v>4</v>
      </c>
      <c r="F15" s="128" t="s">
        <v>96</v>
      </c>
      <c r="G15" s="266">
        <v>23983467.949999999</v>
      </c>
      <c r="H15" s="307">
        <v>6791063.2699999996</v>
      </c>
      <c r="I15" s="217">
        <v>17192404.68</v>
      </c>
      <c r="J15" s="133" t="s">
        <v>18</v>
      </c>
      <c r="K15" s="166">
        <v>0.28315601747661351</v>
      </c>
      <c r="L15" s="166">
        <v>0.3332</v>
      </c>
      <c r="M15" s="134" t="s">
        <v>88</v>
      </c>
      <c r="N15" s="170">
        <v>1</v>
      </c>
      <c r="O15" s="122">
        <v>948990</v>
      </c>
      <c r="P15" s="149">
        <v>379596</v>
      </c>
      <c r="Q15" s="149">
        <v>569394</v>
      </c>
      <c r="R15" s="163" t="s">
        <v>86</v>
      </c>
      <c r="S15" s="124" t="s">
        <v>86</v>
      </c>
      <c r="T15" s="125" t="s">
        <v>86</v>
      </c>
    </row>
    <row r="16" spans="1:20" ht="57">
      <c r="A16" s="123" t="s">
        <v>13</v>
      </c>
      <c r="B16" s="130">
        <v>45838</v>
      </c>
      <c r="C16" s="126" t="s">
        <v>190</v>
      </c>
      <c r="D16" s="127" t="s">
        <v>14</v>
      </c>
      <c r="E16" s="141">
        <v>5</v>
      </c>
      <c r="F16" s="128" t="s">
        <v>54</v>
      </c>
      <c r="G16" s="266">
        <v>3934039.13</v>
      </c>
      <c r="H16" s="266">
        <v>1534610.5199999998</v>
      </c>
      <c r="I16" s="217">
        <v>2399428.6100000003</v>
      </c>
      <c r="J16" s="129" t="s">
        <v>18</v>
      </c>
      <c r="K16" s="166">
        <v>0.39008522012336971</v>
      </c>
      <c r="L16" s="166">
        <v>0.44009999999999999</v>
      </c>
      <c r="M16" s="134" t="s">
        <v>88</v>
      </c>
      <c r="N16" s="170">
        <v>1</v>
      </c>
      <c r="O16" s="122">
        <v>948990</v>
      </c>
      <c r="P16" s="149">
        <v>379596</v>
      </c>
      <c r="Q16" s="149">
        <v>569394</v>
      </c>
      <c r="R16" s="163" t="s">
        <v>86</v>
      </c>
      <c r="S16" s="124" t="s">
        <v>86</v>
      </c>
      <c r="T16" s="125" t="s">
        <v>86</v>
      </c>
    </row>
    <row r="17" spans="1:20" ht="42.75">
      <c r="A17" s="123" t="s">
        <v>13</v>
      </c>
      <c r="B17" s="130">
        <v>45838</v>
      </c>
      <c r="C17" s="126" t="s">
        <v>191</v>
      </c>
      <c r="D17" s="127" t="s">
        <v>14</v>
      </c>
      <c r="E17" s="141">
        <v>6</v>
      </c>
      <c r="F17" s="128" t="s">
        <v>55</v>
      </c>
      <c r="G17" s="266">
        <v>759328</v>
      </c>
      <c r="H17" s="266">
        <v>252521.81999999998</v>
      </c>
      <c r="I17" s="217">
        <v>506806.18000000005</v>
      </c>
      <c r="J17" s="129" t="s">
        <v>18</v>
      </c>
      <c r="K17" s="166">
        <v>0.33255960533524376</v>
      </c>
      <c r="L17" s="166">
        <v>0.3826</v>
      </c>
      <c r="M17" s="134" t="s">
        <v>88</v>
      </c>
      <c r="N17" s="170">
        <v>1</v>
      </c>
      <c r="O17" s="122">
        <v>948990</v>
      </c>
      <c r="P17" s="149">
        <v>379596</v>
      </c>
      <c r="Q17" s="149">
        <v>569394</v>
      </c>
      <c r="R17" s="163" t="s">
        <v>86</v>
      </c>
      <c r="S17" s="124" t="s">
        <v>86</v>
      </c>
      <c r="T17" s="125" t="s">
        <v>86</v>
      </c>
    </row>
    <row r="18" spans="1:20" ht="71.25">
      <c r="A18" s="123" t="s">
        <v>13</v>
      </c>
      <c r="B18" s="130">
        <v>45838</v>
      </c>
      <c r="C18" s="126" t="s">
        <v>192</v>
      </c>
      <c r="D18" s="127" t="s">
        <v>19</v>
      </c>
      <c r="E18" s="141">
        <v>8</v>
      </c>
      <c r="F18" s="128" t="s">
        <v>97</v>
      </c>
      <c r="G18" s="267">
        <v>27048520.460000001</v>
      </c>
      <c r="H18" s="266">
        <v>12144079.949999999</v>
      </c>
      <c r="I18" s="217">
        <v>14904440.510000002</v>
      </c>
      <c r="J18" s="129" t="s">
        <v>18</v>
      </c>
      <c r="K18" s="166">
        <v>0.44897390849747049</v>
      </c>
      <c r="L18" s="166">
        <v>0.499</v>
      </c>
      <c r="M18" s="134" t="s">
        <v>88</v>
      </c>
      <c r="N18" s="170">
        <v>1</v>
      </c>
      <c r="O18" s="122">
        <v>948990</v>
      </c>
      <c r="P18" s="149">
        <v>379596</v>
      </c>
      <c r="Q18" s="149">
        <v>569394</v>
      </c>
      <c r="R18" s="163" t="s">
        <v>86</v>
      </c>
      <c r="S18" s="124" t="s">
        <v>86</v>
      </c>
      <c r="T18" s="125" t="s">
        <v>86</v>
      </c>
    </row>
    <row r="19" spans="1:20" ht="85.5">
      <c r="A19" s="123" t="s">
        <v>13</v>
      </c>
      <c r="B19" s="130">
        <v>45838</v>
      </c>
      <c r="C19" s="126" t="s">
        <v>193</v>
      </c>
      <c r="D19" s="127" t="s">
        <v>19</v>
      </c>
      <c r="E19" s="141">
        <v>9</v>
      </c>
      <c r="F19" s="128" t="s">
        <v>98</v>
      </c>
      <c r="G19" s="267">
        <v>10006222.32</v>
      </c>
      <c r="H19" s="266">
        <v>8334070.580000001</v>
      </c>
      <c r="I19" s="217">
        <v>1672151.7399999993</v>
      </c>
      <c r="J19" s="133" t="s">
        <v>18</v>
      </c>
      <c r="K19" s="166">
        <v>0.83288880793126341</v>
      </c>
      <c r="L19" s="166">
        <v>0.88290000000000002</v>
      </c>
      <c r="M19" s="134" t="s">
        <v>88</v>
      </c>
      <c r="N19" s="170">
        <v>1</v>
      </c>
      <c r="O19" s="122">
        <v>948990</v>
      </c>
      <c r="P19" s="149">
        <v>379596</v>
      </c>
      <c r="Q19" s="149">
        <v>569394</v>
      </c>
      <c r="R19" s="163" t="s">
        <v>86</v>
      </c>
      <c r="S19" s="124" t="s">
        <v>86</v>
      </c>
      <c r="T19" s="125" t="s">
        <v>86</v>
      </c>
    </row>
    <row r="20" spans="1:20" ht="85.5">
      <c r="A20" s="123" t="s">
        <v>13</v>
      </c>
      <c r="B20" s="130">
        <v>45838</v>
      </c>
      <c r="C20" s="126" t="s">
        <v>194</v>
      </c>
      <c r="D20" s="127" t="s">
        <v>14</v>
      </c>
      <c r="E20" s="141">
        <v>10</v>
      </c>
      <c r="F20" s="128" t="s">
        <v>99</v>
      </c>
      <c r="G20" s="267">
        <v>477259</v>
      </c>
      <c r="H20" s="266">
        <v>171961.75999999998</v>
      </c>
      <c r="I20" s="217">
        <v>305297.24</v>
      </c>
      <c r="J20" s="133" t="s">
        <v>18</v>
      </c>
      <c r="K20" s="166">
        <v>0.36031119371242865</v>
      </c>
      <c r="L20" s="166">
        <v>0.4103</v>
      </c>
      <c r="M20" s="134" t="s">
        <v>88</v>
      </c>
      <c r="N20" s="170">
        <v>1</v>
      </c>
      <c r="O20" s="122">
        <v>948990</v>
      </c>
      <c r="P20" s="149">
        <v>379596</v>
      </c>
      <c r="Q20" s="149">
        <v>569394</v>
      </c>
      <c r="R20" s="163" t="s">
        <v>86</v>
      </c>
      <c r="S20" s="124" t="s">
        <v>86</v>
      </c>
      <c r="T20" s="125" t="s">
        <v>86</v>
      </c>
    </row>
    <row r="21" spans="1:20" ht="71.25">
      <c r="A21" s="123" t="s">
        <v>13</v>
      </c>
      <c r="B21" s="130">
        <v>45838</v>
      </c>
      <c r="C21" s="126" t="s">
        <v>195</v>
      </c>
      <c r="D21" s="127" t="s">
        <v>14</v>
      </c>
      <c r="E21" s="141">
        <v>11</v>
      </c>
      <c r="F21" s="128" t="s">
        <v>100</v>
      </c>
      <c r="G21" s="267">
        <v>4778184.97</v>
      </c>
      <c r="H21" s="266">
        <v>2115147.5399999996</v>
      </c>
      <c r="I21" s="217">
        <v>2663037.4300000002</v>
      </c>
      <c r="J21" s="133" t="s">
        <v>18</v>
      </c>
      <c r="K21" s="166">
        <v>0.44266757215972735</v>
      </c>
      <c r="L21" s="166">
        <v>0.49270000000000003</v>
      </c>
      <c r="M21" s="134" t="s">
        <v>88</v>
      </c>
      <c r="N21" s="170">
        <v>1</v>
      </c>
      <c r="O21" s="122">
        <v>948990</v>
      </c>
      <c r="P21" s="149">
        <v>379596</v>
      </c>
      <c r="Q21" s="149">
        <v>569394</v>
      </c>
      <c r="R21" s="163" t="s">
        <v>86</v>
      </c>
      <c r="S21" s="124" t="s">
        <v>86</v>
      </c>
      <c r="T21" s="125" t="s">
        <v>86</v>
      </c>
    </row>
    <row r="22" spans="1:20" ht="57">
      <c r="A22" s="123" t="s">
        <v>13</v>
      </c>
      <c r="B22" s="130">
        <v>45838</v>
      </c>
      <c r="C22" s="126" t="s">
        <v>196</v>
      </c>
      <c r="D22" s="127" t="s">
        <v>87</v>
      </c>
      <c r="E22" s="141">
        <v>12</v>
      </c>
      <c r="F22" s="128" t="s">
        <v>101</v>
      </c>
      <c r="G22" s="267">
        <v>0</v>
      </c>
      <c r="H22" s="217">
        <v>0</v>
      </c>
      <c r="I22" s="217">
        <v>0</v>
      </c>
      <c r="J22" s="410">
        <v>0</v>
      </c>
      <c r="K22" s="411">
        <v>0</v>
      </c>
      <c r="L22" s="411">
        <v>0</v>
      </c>
      <c r="M22" s="412">
        <v>0</v>
      </c>
      <c r="N22" s="412">
        <v>0</v>
      </c>
      <c r="O22" s="411">
        <v>0</v>
      </c>
      <c r="P22" s="413">
        <v>0</v>
      </c>
      <c r="Q22" s="413">
        <v>0</v>
      </c>
      <c r="R22" s="413">
        <v>0</v>
      </c>
      <c r="S22" s="413">
        <v>0</v>
      </c>
      <c r="T22" s="414">
        <v>0</v>
      </c>
    </row>
    <row r="23" spans="1:20" ht="42.75">
      <c r="A23" s="123" t="s">
        <v>13</v>
      </c>
      <c r="B23" s="130">
        <v>45750</v>
      </c>
      <c r="C23" s="126" t="s">
        <v>137</v>
      </c>
      <c r="D23" s="127" t="s">
        <v>14</v>
      </c>
      <c r="E23" s="141">
        <v>13</v>
      </c>
      <c r="F23" s="128" t="s">
        <v>84</v>
      </c>
      <c r="G23" s="267">
        <v>5880440</v>
      </c>
      <c r="H23" s="217">
        <v>507551</v>
      </c>
      <c r="I23" s="217">
        <v>5372889</v>
      </c>
      <c r="J23" s="133" t="s">
        <v>56</v>
      </c>
      <c r="K23" s="166">
        <v>8.6311738577385361E-2</v>
      </c>
      <c r="L23" s="166">
        <v>0.46110000000000001</v>
      </c>
      <c r="M23" s="134" t="s">
        <v>88</v>
      </c>
      <c r="N23" s="170">
        <v>1</v>
      </c>
      <c r="O23" s="122">
        <v>948990</v>
      </c>
      <c r="P23" s="149">
        <v>379596</v>
      </c>
      <c r="Q23" s="149">
        <v>569394</v>
      </c>
      <c r="R23" s="163" t="s">
        <v>86</v>
      </c>
      <c r="S23" s="124" t="s">
        <v>86</v>
      </c>
      <c r="T23" s="125" t="s">
        <v>86</v>
      </c>
    </row>
    <row r="24" spans="1:20" ht="99.75">
      <c r="A24" s="123" t="s">
        <v>13</v>
      </c>
      <c r="B24" s="130">
        <v>45827</v>
      </c>
      <c r="C24" s="126" t="s">
        <v>197</v>
      </c>
      <c r="D24" s="127" t="s">
        <v>19</v>
      </c>
      <c r="E24" s="141">
        <v>14</v>
      </c>
      <c r="F24" s="128" t="s">
        <v>103</v>
      </c>
      <c r="G24" s="267">
        <v>999859.66</v>
      </c>
      <c r="H24" s="217">
        <v>999859.66</v>
      </c>
      <c r="I24" s="217">
        <v>0</v>
      </c>
      <c r="J24" s="133" t="s">
        <v>56</v>
      </c>
      <c r="K24" s="166">
        <v>1</v>
      </c>
      <c r="L24" s="166">
        <v>1</v>
      </c>
      <c r="M24" s="134" t="s">
        <v>104</v>
      </c>
      <c r="N24" s="170">
        <v>371.02</v>
      </c>
      <c r="O24" s="122">
        <v>100</v>
      </c>
      <c r="P24" s="149">
        <v>40</v>
      </c>
      <c r="Q24" s="149">
        <v>60</v>
      </c>
      <c r="R24" s="163" t="s">
        <v>109</v>
      </c>
      <c r="S24" s="124" t="s">
        <v>110</v>
      </c>
      <c r="T24" s="125" t="s">
        <v>111</v>
      </c>
    </row>
    <row r="25" spans="1:20" ht="85.5">
      <c r="A25" s="123" t="s">
        <v>13</v>
      </c>
      <c r="B25" s="130">
        <v>45722</v>
      </c>
      <c r="C25" s="126" t="s">
        <v>112</v>
      </c>
      <c r="D25" s="127" t="s">
        <v>19</v>
      </c>
      <c r="E25" s="141">
        <v>16</v>
      </c>
      <c r="F25" s="128" t="s">
        <v>113</v>
      </c>
      <c r="G25" s="267">
        <v>1946107.45</v>
      </c>
      <c r="H25" s="217">
        <v>555936.48</v>
      </c>
      <c r="I25" s="217">
        <v>1390170.97</v>
      </c>
      <c r="J25" s="133" t="s">
        <v>56</v>
      </c>
      <c r="K25" s="166">
        <v>0.28566587112135045</v>
      </c>
      <c r="L25" s="166">
        <v>1</v>
      </c>
      <c r="M25" s="134" t="s">
        <v>104</v>
      </c>
      <c r="N25" s="170">
        <v>3080.2</v>
      </c>
      <c r="O25" s="122">
        <v>150</v>
      </c>
      <c r="P25" s="149">
        <v>60</v>
      </c>
      <c r="Q25" s="149">
        <v>90</v>
      </c>
      <c r="R25" s="163" t="s">
        <v>159</v>
      </c>
      <c r="S25" s="124" t="s">
        <v>160</v>
      </c>
      <c r="T25" s="125" t="s">
        <v>161</v>
      </c>
    </row>
    <row r="26" spans="1:20" ht="85.5">
      <c r="A26" s="123" t="s">
        <v>13</v>
      </c>
      <c r="B26" s="130">
        <v>45722</v>
      </c>
      <c r="C26" s="126" t="s">
        <v>114</v>
      </c>
      <c r="D26" s="127" t="s">
        <v>19</v>
      </c>
      <c r="E26" s="141">
        <v>17</v>
      </c>
      <c r="F26" s="128" t="s">
        <v>115</v>
      </c>
      <c r="G26" s="267">
        <v>1572945.99</v>
      </c>
      <c r="H26" s="217">
        <v>1449136.01</v>
      </c>
      <c r="I26" s="217">
        <v>123809.97999999998</v>
      </c>
      <c r="J26" s="133" t="s">
        <v>56</v>
      </c>
      <c r="K26" s="166">
        <v>0.92128783773433953</v>
      </c>
      <c r="L26" s="166">
        <v>1</v>
      </c>
      <c r="M26" s="134" t="s">
        <v>104</v>
      </c>
      <c r="N26" s="170">
        <v>2522.8000000000002</v>
      </c>
      <c r="O26" s="122">
        <v>160</v>
      </c>
      <c r="P26" s="149">
        <v>64</v>
      </c>
      <c r="Q26" s="149">
        <v>96</v>
      </c>
      <c r="R26" s="163" t="s">
        <v>159</v>
      </c>
      <c r="S26" s="124" t="s">
        <v>162</v>
      </c>
      <c r="T26" s="125" t="s">
        <v>163</v>
      </c>
    </row>
    <row r="27" spans="1:20" ht="114">
      <c r="A27" s="123" t="s">
        <v>13</v>
      </c>
      <c r="B27" s="130">
        <v>45722</v>
      </c>
      <c r="C27" s="126" t="s">
        <v>116</v>
      </c>
      <c r="D27" s="127" t="s">
        <v>19</v>
      </c>
      <c r="E27" s="141">
        <v>18</v>
      </c>
      <c r="F27" s="128" t="s">
        <v>117</v>
      </c>
      <c r="G27" s="267">
        <v>1389400.63</v>
      </c>
      <c r="H27" s="217">
        <v>396747.64</v>
      </c>
      <c r="I27" s="217">
        <v>992652.98999999987</v>
      </c>
      <c r="J27" s="133" t="s">
        <v>56</v>
      </c>
      <c r="K27" s="166">
        <v>0.2855530877368323</v>
      </c>
      <c r="L27" s="166">
        <v>1</v>
      </c>
      <c r="M27" s="134" t="s">
        <v>104</v>
      </c>
      <c r="N27" s="170">
        <v>1815.6</v>
      </c>
      <c r="O27" s="122">
        <v>150</v>
      </c>
      <c r="P27" s="149">
        <v>60</v>
      </c>
      <c r="Q27" s="149">
        <v>90</v>
      </c>
      <c r="R27" s="163" t="s">
        <v>164</v>
      </c>
      <c r="S27" s="124" t="s">
        <v>165</v>
      </c>
      <c r="T27" s="125" t="s">
        <v>166</v>
      </c>
    </row>
    <row r="28" spans="1:20" ht="114">
      <c r="A28" s="123" t="s">
        <v>13</v>
      </c>
      <c r="B28" s="130">
        <v>45812</v>
      </c>
      <c r="C28" s="126" t="s">
        <v>198</v>
      </c>
      <c r="D28" s="127" t="s">
        <v>19</v>
      </c>
      <c r="E28" s="141">
        <v>19</v>
      </c>
      <c r="F28" s="128" t="s">
        <v>105</v>
      </c>
      <c r="G28" s="267">
        <v>1099436.9099999999</v>
      </c>
      <c r="H28" s="217">
        <v>1099436.9099999999</v>
      </c>
      <c r="I28" s="217">
        <v>0</v>
      </c>
      <c r="J28" s="133" t="s">
        <v>56</v>
      </c>
      <c r="K28" s="166">
        <v>1</v>
      </c>
      <c r="L28" s="166">
        <v>1</v>
      </c>
      <c r="M28" s="134" t="s">
        <v>104</v>
      </c>
      <c r="N28" s="170">
        <v>1700.38</v>
      </c>
      <c r="O28" s="122">
        <v>350</v>
      </c>
      <c r="P28" s="149">
        <v>140</v>
      </c>
      <c r="Q28" s="149">
        <v>210</v>
      </c>
      <c r="R28" s="163" t="s">
        <v>109</v>
      </c>
      <c r="S28" s="124" t="s">
        <v>118</v>
      </c>
      <c r="T28" s="125" t="s">
        <v>119</v>
      </c>
    </row>
    <row r="29" spans="1:20" ht="99.75">
      <c r="A29" s="123" t="s">
        <v>13</v>
      </c>
      <c r="B29" s="130">
        <v>45796</v>
      </c>
      <c r="C29" s="126" t="s">
        <v>167</v>
      </c>
      <c r="D29" s="127" t="s">
        <v>19</v>
      </c>
      <c r="E29" s="141">
        <v>28</v>
      </c>
      <c r="F29" s="128" t="s">
        <v>168</v>
      </c>
      <c r="G29" s="267">
        <v>2101444.6800000002</v>
      </c>
      <c r="H29" s="217">
        <v>600309.82999999996</v>
      </c>
      <c r="I29" s="217">
        <v>1501134.85</v>
      </c>
      <c r="J29" s="133" t="s">
        <v>56</v>
      </c>
      <c r="K29" s="166">
        <v>0.28566530240520055</v>
      </c>
      <c r="L29" s="166">
        <v>0.85</v>
      </c>
      <c r="M29" s="134" t="s">
        <v>104</v>
      </c>
      <c r="N29" s="170">
        <v>2631.45</v>
      </c>
      <c r="O29" s="122">
        <v>300</v>
      </c>
      <c r="P29" s="149">
        <v>120</v>
      </c>
      <c r="Q29" s="149">
        <v>180</v>
      </c>
      <c r="R29" s="163" t="s">
        <v>159</v>
      </c>
      <c r="S29" s="124" t="s">
        <v>199</v>
      </c>
      <c r="T29" s="125" t="s">
        <v>200</v>
      </c>
    </row>
    <row r="30" spans="1:20" ht="9" customHeight="1">
      <c r="A30" s="123" t="s">
        <v>13</v>
      </c>
      <c r="B30" s="130">
        <v>45797</v>
      </c>
      <c r="C30" s="126" t="s">
        <v>169</v>
      </c>
      <c r="D30" s="127" t="s">
        <v>19</v>
      </c>
      <c r="E30" s="141">
        <v>29</v>
      </c>
      <c r="F30" s="128" t="s">
        <v>170</v>
      </c>
      <c r="G30" s="267">
        <v>11454004.300000001</v>
      </c>
      <c r="H30" s="217">
        <v>0</v>
      </c>
      <c r="I30" s="217">
        <v>11454004.300000001</v>
      </c>
      <c r="J30" s="133" t="s">
        <v>56</v>
      </c>
      <c r="K30" s="166">
        <v>0</v>
      </c>
      <c r="L30" s="166">
        <v>0</v>
      </c>
      <c r="M30" s="134" t="s">
        <v>104</v>
      </c>
      <c r="N30" s="170">
        <v>3795.4</v>
      </c>
      <c r="O30" s="352">
        <v>400</v>
      </c>
      <c r="P30" s="149">
        <v>160</v>
      </c>
      <c r="Q30" s="149">
        <v>240</v>
      </c>
      <c r="R30" s="163" t="s">
        <v>16</v>
      </c>
      <c r="S30" s="124" t="s">
        <v>16</v>
      </c>
      <c r="T30" s="125" t="s">
        <v>16</v>
      </c>
    </row>
    <row r="31" spans="1:20" ht="19.5" customHeight="1">
      <c r="A31" s="123" t="s">
        <v>13</v>
      </c>
      <c r="B31" s="130">
        <v>45826</v>
      </c>
      <c r="C31" s="126" t="s">
        <v>201</v>
      </c>
      <c r="D31" s="127" t="s">
        <v>14</v>
      </c>
      <c r="E31" s="141">
        <v>46</v>
      </c>
      <c r="F31" s="128" t="s">
        <v>202</v>
      </c>
      <c r="G31" s="267">
        <v>1199314.19</v>
      </c>
      <c r="H31" s="217">
        <v>0</v>
      </c>
      <c r="I31" s="217">
        <v>1199314.19</v>
      </c>
      <c r="J31" s="133" t="s">
        <v>56</v>
      </c>
      <c r="K31" s="166">
        <v>0</v>
      </c>
      <c r="L31" s="166">
        <v>0</v>
      </c>
      <c r="M31" s="134" t="s">
        <v>88</v>
      </c>
      <c r="N31" s="170">
        <v>1</v>
      </c>
      <c r="O31" s="352">
        <v>50</v>
      </c>
      <c r="P31" s="149">
        <v>20</v>
      </c>
      <c r="Q31" s="149">
        <v>30</v>
      </c>
      <c r="R31" s="163" t="s">
        <v>16</v>
      </c>
      <c r="S31" s="124" t="s">
        <v>16</v>
      </c>
      <c r="T31" s="125" t="s">
        <v>16</v>
      </c>
    </row>
    <row r="32" spans="1:20" ht="9.75" customHeight="1" thickBot="1">
      <c r="A32" s="19"/>
      <c r="B32" s="20"/>
      <c r="C32" s="21"/>
      <c r="D32" s="22"/>
      <c r="E32" s="207"/>
      <c r="F32" s="260"/>
      <c r="G32" s="309"/>
      <c r="H32" s="310"/>
      <c r="I32" s="311"/>
      <c r="J32" s="208"/>
      <c r="K32" s="209"/>
      <c r="L32" s="209"/>
      <c r="M32" s="261"/>
      <c r="N32" s="210"/>
      <c r="O32" s="262"/>
      <c r="P32" s="211"/>
      <c r="Q32" s="211"/>
      <c r="R32" s="212"/>
      <c r="S32" s="212"/>
      <c r="T32" s="213"/>
    </row>
    <row r="33" spans="1:18" ht="15.75" thickBot="1">
      <c r="A33" s="23"/>
      <c r="B33" s="23"/>
      <c r="C33" s="23"/>
      <c r="D33" s="23"/>
      <c r="E33" s="24"/>
      <c r="F33" s="200" t="s">
        <v>9</v>
      </c>
      <c r="G33" s="201">
        <f>SUM(G14:G32)</f>
        <v>99905094.809999987</v>
      </c>
      <c r="H33" s="201">
        <f>SUM(H14:H32)</f>
        <v>37570417.319999993</v>
      </c>
      <c r="I33" s="201">
        <f>SUM(I14:I32)</f>
        <v>62334677.489999995</v>
      </c>
      <c r="J33" s="136"/>
      <c r="K33" s="25"/>
      <c r="L33" s="25"/>
      <c r="M33" s="26"/>
      <c r="N33" s="27"/>
      <c r="O33" s="27"/>
      <c r="P33" s="28"/>
      <c r="Q33" s="25"/>
      <c r="R33" s="25"/>
    </row>
    <row r="34" spans="1:18" ht="15.75" thickTop="1">
      <c r="A34" s="25"/>
      <c r="B34" s="25"/>
      <c r="C34" s="112"/>
      <c r="D34" s="25"/>
      <c r="E34" s="110"/>
      <c r="F34" s="113"/>
      <c r="G34" s="29"/>
      <c r="H34" s="30"/>
      <c r="I34" s="30"/>
      <c r="J34" s="28"/>
      <c r="K34" s="25"/>
      <c r="L34" s="18"/>
      <c r="M34" s="31"/>
      <c r="N34" s="27"/>
      <c r="O34" s="27"/>
      <c r="P34" s="28"/>
      <c r="Q34" s="25"/>
      <c r="R34" s="25"/>
    </row>
    <row r="35" spans="1:18">
      <c r="A35" s="32" t="s">
        <v>17</v>
      </c>
      <c r="B35" s="18"/>
      <c r="C35" s="18"/>
      <c r="D35" s="18"/>
      <c r="E35" s="18"/>
      <c r="F35" s="33"/>
      <c r="G35" s="34"/>
      <c r="H35" s="18"/>
      <c r="I35" s="114"/>
      <c r="J35" s="18"/>
      <c r="K35" s="18"/>
      <c r="L35"/>
      <c r="M35" s="18"/>
      <c r="N35" s="18"/>
      <c r="O35" s="18"/>
      <c r="P35" s="18"/>
      <c r="Q35" s="18"/>
      <c r="R35" s="18"/>
    </row>
    <row r="36" spans="1:18">
      <c r="G36" s="38"/>
      <c r="H36" s="38"/>
      <c r="I36" s="38"/>
    </row>
    <row r="37" spans="1:18">
      <c r="G37" s="38"/>
      <c r="H37" s="38"/>
      <c r="I37" s="38"/>
    </row>
    <row r="38" spans="1:18">
      <c r="F38" s="38"/>
      <c r="G38" s="38"/>
      <c r="H38" s="38"/>
    </row>
    <row r="39" spans="1:18">
      <c r="G39" s="168"/>
      <c r="H39" s="168"/>
      <c r="I39" s="168"/>
    </row>
    <row r="40" spans="1:18">
      <c r="G40" s="38"/>
    </row>
  </sheetData>
  <mergeCells count="21">
    <mergeCell ref="A7:B7"/>
    <mergeCell ref="C7:E7"/>
    <mergeCell ref="R12:R13"/>
    <mergeCell ref="D12:D13"/>
    <mergeCell ref="A3:T3"/>
    <mergeCell ref="A4:T4"/>
    <mergeCell ref="F12:F13"/>
    <mergeCell ref="G12:G13"/>
    <mergeCell ref="H12:H13"/>
    <mergeCell ref="I12:I13"/>
    <mergeCell ref="A2:T2"/>
    <mergeCell ref="M12:N12"/>
    <mergeCell ref="O12:Q12"/>
    <mergeCell ref="S12:S13"/>
    <mergeCell ref="S11:T11"/>
    <mergeCell ref="A6:B6"/>
    <mergeCell ref="C6:E6"/>
    <mergeCell ref="A8:B8"/>
    <mergeCell ref="C8:E8"/>
    <mergeCell ref="A9:B9"/>
    <mergeCell ref="C9:E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zoomScaleNormal="100" workbookViewId="0">
      <pane ySplit="1" topLeftCell="A2" activePane="bottomLeft" state="frozen"/>
      <selection pane="bottomLeft" activeCell="A40" sqref="A1:T40"/>
    </sheetView>
  </sheetViews>
  <sheetFormatPr baseColWidth="10" defaultRowHeight="15"/>
  <cols>
    <col min="1" max="1" width="10" customWidth="1"/>
    <col min="2" max="2" width="11" customWidth="1"/>
    <col min="3" max="3" width="22.140625" customWidth="1"/>
    <col min="4" max="4" width="6.140625" customWidth="1"/>
    <col min="5" max="5" width="9.28515625" customWidth="1"/>
    <col min="6" max="6" width="30.28515625" customWidth="1"/>
    <col min="7" max="7" width="16.140625" customWidth="1"/>
    <col min="8" max="8" width="14.28515625" customWidth="1"/>
    <col min="9" max="9" width="15" customWidth="1"/>
    <col min="10" max="10" width="7.7109375" customWidth="1"/>
    <col min="11" max="11" width="7.85546875" style="138" customWidth="1"/>
    <col min="12" max="12" width="7.7109375" style="138" bestFit="1" customWidth="1"/>
    <col min="13" max="13" width="9.5703125" customWidth="1"/>
    <col min="14" max="14" width="7.85546875" customWidth="1"/>
    <col min="15" max="15" width="8.42578125" bestFit="1" customWidth="1"/>
    <col min="16" max="16" width="9.140625" customWidth="1"/>
    <col min="17" max="17" width="8.7109375" style="5" customWidth="1"/>
    <col min="18" max="18" width="11.140625" customWidth="1"/>
    <col min="20" max="20" width="10.42578125" customWidth="1"/>
    <col min="23" max="23" width="13.7109375" bestFit="1" customWidth="1"/>
    <col min="24" max="24" width="1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2"/>
    </row>
    <row r="2" spans="1:22" ht="45.75" customHeight="1">
      <c r="A2" s="489" t="s">
        <v>12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</row>
    <row r="3" spans="1:22" ht="45.75" customHeight="1">
      <c r="A3" s="530" t="s">
        <v>253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</row>
    <row r="4" spans="1:22" ht="41.25" customHeight="1">
      <c r="A4" s="490" t="s">
        <v>251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2" ht="30" customHeight="1">
      <c r="A5" s="516" t="s">
        <v>89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</row>
    <row r="6" spans="1:22" ht="15.75" thickBot="1">
      <c r="A6" s="1"/>
      <c r="B6" s="1"/>
      <c r="F6" s="2"/>
      <c r="J6" s="1"/>
    </row>
    <row r="7" spans="1:22" s="4" customFormat="1" ht="18.75">
      <c r="A7" s="493" t="s">
        <v>10</v>
      </c>
      <c r="B7" s="494"/>
      <c r="C7" s="517">
        <v>949476221</v>
      </c>
      <c r="D7" s="518"/>
      <c r="E7" s="135"/>
      <c r="F7" s="273"/>
      <c r="G7" s="132"/>
      <c r="H7" s="242"/>
      <c r="I7" s="7"/>
      <c r="J7" s="3"/>
      <c r="K7" s="3"/>
      <c r="P7" s="5"/>
    </row>
    <row r="8" spans="1:22" s="4" customFormat="1" ht="34.5" customHeight="1">
      <c r="A8" s="512" t="s">
        <v>11</v>
      </c>
      <c r="B8" s="513"/>
      <c r="C8" s="514">
        <f>G38</f>
        <v>948190384.43000007</v>
      </c>
      <c r="D8" s="515"/>
      <c r="E8" s="135"/>
      <c r="F8" s="2"/>
      <c r="G8" s="174"/>
      <c r="H8" s="174"/>
      <c r="I8" s="7"/>
      <c r="J8" s="3"/>
      <c r="K8" s="3"/>
      <c r="P8" s="5"/>
    </row>
    <row r="9" spans="1:22" s="4" customFormat="1" ht="18.75">
      <c r="A9" s="512" t="s">
        <v>82</v>
      </c>
      <c r="B9" s="513"/>
      <c r="C9" s="500">
        <v>981.39</v>
      </c>
      <c r="D9" s="502"/>
      <c r="E9" s="135"/>
      <c r="F9" s="2"/>
      <c r="G9" s="132"/>
      <c r="I9" s="7"/>
      <c r="J9" s="3"/>
      <c r="K9" s="3"/>
      <c r="P9" s="5"/>
    </row>
    <row r="10" spans="1:22" s="4" customFormat="1" ht="18.75">
      <c r="A10" s="498" t="s">
        <v>0</v>
      </c>
      <c r="B10" s="499"/>
      <c r="C10" s="500">
        <f>H38</f>
        <v>330341251.97000003</v>
      </c>
      <c r="D10" s="502"/>
      <c r="E10" s="135"/>
      <c r="F10" s="2"/>
      <c r="G10" s="249"/>
      <c r="H10" s="192"/>
      <c r="I10" s="193"/>
      <c r="J10" s="194"/>
      <c r="K10" s="3"/>
      <c r="P10" s="5"/>
    </row>
    <row r="11" spans="1:22" s="4" customFormat="1" ht="19.5" thickBot="1">
      <c r="A11" s="503" t="s">
        <v>1</v>
      </c>
      <c r="B11" s="504"/>
      <c r="C11" s="505">
        <f>C8-C10</f>
        <v>617849132.46000004</v>
      </c>
      <c r="D11" s="507"/>
      <c r="E11" s="8"/>
      <c r="F11" s="2"/>
      <c r="G11" s="6"/>
      <c r="I11" s="7"/>
      <c r="J11" s="3"/>
      <c r="K11" s="3"/>
      <c r="P11" s="5"/>
    </row>
    <row r="12" spans="1:22" s="4" customFormat="1" ht="24.95" customHeight="1" thickBot="1">
      <c r="A12" s="195"/>
      <c r="B12" s="195"/>
      <c r="C12" s="196"/>
      <c r="D12" s="196"/>
      <c r="E12" s="196"/>
      <c r="F12" s="8"/>
      <c r="G12" s="6"/>
      <c r="H12" s="6"/>
      <c r="J12" s="7"/>
      <c r="K12" s="3"/>
      <c r="L12" s="3"/>
      <c r="Q12" s="5"/>
    </row>
    <row r="13" spans="1:22" s="9" customFormat="1" ht="16.5" thickTop="1" thickBot="1">
      <c r="A13" s="12"/>
      <c r="B13" s="12"/>
      <c r="C13" s="12"/>
      <c r="D13" s="12"/>
      <c r="E13" s="13"/>
      <c r="F13" s="12"/>
      <c r="G13" s="152" t="s">
        <v>2</v>
      </c>
      <c r="H13" s="153" t="s">
        <v>3</v>
      </c>
      <c r="I13" s="165" t="s">
        <v>4</v>
      </c>
      <c r="J13" s="14"/>
      <c r="K13" s="15"/>
      <c r="L13" s="15"/>
      <c r="M13" s="16"/>
      <c r="N13" s="16"/>
      <c r="O13" s="16"/>
      <c r="P13" s="17"/>
      <c r="Q13" s="17"/>
      <c r="R13" s="17"/>
      <c r="S13" s="492" t="s">
        <v>187</v>
      </c>
      <c r="T13" s="492"/>
      <c r="U13" s="197"/>
    </row>
    <row r="14" spans="1:22" s="18" customFormat="1" ht="18" customHeight="1" thickBot="1">
      <c r="A14" s="191" t="s">
        <v>72</v>
      </c>
      <c r="B14" s="189" t="s">
        <v>73</v>
      </c>
      <c r="C14" s="189" t="s">
        <v>74</v>
      </c>
      <c r="D14" s="483" t="s">
        <v>75</v>
      </c>
      <c r="E14" s="150" t="s">
        <v>76</v>
      </c>
      <c r="F14" s="483" t="s">
        <v>5</v>
      </c>
      <c r="G14" s="485" t="s">
        <v>6</v>
      </c>
      <c r="H14" s="487" t="s">
        <v>6</v>
      </c>
      <c r="I14" s="487" t="s">
        <v>6</v>
      </c>
      <c r="J14" s="189" t="s">
        <v>59</v>
      </c>
      <c r="K14" s="189" t="s">
        <v>60</v>
      </c>
      <c r="L14" s="189" t="s">
        <v>61</v>
      </c>
      <c r="M14" s="491" t="s">
        <v>62</v>
      </c>
      <c r="N14" s="491"/>
      <c r="O14" s="491" t="s">
        <v>7</v>
      </c>
      <c r="P14" s="491"/>
      <c r="Q14" s="491"/>
      <c r="R14" s="510" t="s">
        <v>81</v>
      </c>
      <c r="S14" s="483" t="s">
        <v>8</v>
      </c>
      <c r="T14" s="189" t="s">
        <v>63</v>
      </c>
      <c r="U14" s="198"/>
      <c r="V14" s="198"/>
    </row>
    <row r="15" spans="1:22" ht="31.5" customHeight="1" thickTop="1" thickBot="1">
      <c r="A15" s="190" t="s">
        <v>77</v>
      </c>
      <c r="B15" s="190" t="s">
        <v>78</v>
      </c>
      <c r="C15" s="190" t="s">
        <v>79</v>
      </c>
      <c r="D15" s="484"/>
      <c r="E15" s="151" t="s">
        <v>80</v>
      </c>
      <c r="F15" s="484"/>
      <c r="G15" s="486"/>
      <c r="H15" s="488"/>
      <c r="I15" s="488"/>
      <c r="J15" s="199" t="s">
        <v>64</v>
      </c>
      <c r="K15" s="199" t="s">
        <v>65</v>
      </c>
      <c r="L15" s="190" t="s">
        <v>66</v>
      </c>
      <c r="M15" s="146" t="s">
        <v>67</v>
      </c>
      <c r="N15" s="147" t="s">
        <v>68</v>
      </c>
      <c r="O15" s="148" t="s">
        <v>6</v>
      </c>
      <c r="P15" s="146" t="s">
        <v>69</v>
      </c>
      <c r="Q15" s="146" t="s">
        <v>70</v>
      </c>
      <c r="R15" s="511"/>
      <c r="S15" s="484"/>
      <c r="T15" s="190" t="s">
        <v>71</v>
      </c>
    </row>
    <row r="16" spans="1:22" ht="45" customHeight="1">
      <c r="A16" s="218" t="s">
        <v>90</v>
      </c>
      <c r="B16" s="312">
        <v>45792</v>
      </c>
      <c r="C16" s="313" t="s">
        <v>140</v>
      </c>
      <c r="D16" s="219" t="s">
        <v>14</v>
      </c>
      <c r="E16" s="220">
        <v>1</v>
      </c>
      <c r="F16" s="221" t="s">
        <v>91</v>
      </c>
      <c r="G16" s="406">
        <v>615439221</v>
      </c>
      <c r="H16" s="406">
        <v>272034034.85000002</v>
      </c>
      <c r="I16" s="406">
        <f t="shared" ref="I16:I36" si="0">G16-H16</f>
        <v>343405186.14999998</v>
      </c>
      <c r="J16" s="222" t="s">
        <v>92</v>
      </c>
      <c r="K16" s="223">
        <f>H16/G16</f>
        <v>0.44201608472073639</v>
      </c>
      <c r="L16" s="316">
        <f>K16</f>
        <v>0.44201608472073639</v>
      </c>
      <c r="M16" s="224" t="s">
        <v>93</v>
      </c>
      <c r="N16" s="225">
        <v>1</v>
      </c>
      <c r="O16" s="226">
        <f>P16+Q16</f>
        <v>948990</v>
      </c>
      <c r="P16" s="227">
        <v>462073</v>
      </c>
      <c r="Q16" s="227">
        <v>486917</v>
      </c>
      <c r="R16" s="228" t="s">
        <v>15</v>
      </c>
      <c r="S16" s="228" t="s">
        <v>15</v>
      </c>
      <c r="T16" s="229" t="s">
        <v>16</v>
      </c>
    </row>
    <row r="17" spans="1:20" ht="58.5" customHeight="1">
      <c r="A17" s="317" t="s">
        <v>90</v>
      </c>
      <c r="B17" s="318">
        <v>45775</v>
      </c>
      <c r="C17" s="319" t="s">
        <v>120</v>
      </c>
      <c r="D17" s="320" t="s">
        <v>14</v>
      </c>
      <c r="E17" s="321">
        <v>15</v>
      </c>
      <c r="F17" s="322" t="s">
        <v>106</v>
      </c>
      <c r="G17" s="407">
        <v>141000000</v>
      </c>
      <c r="H17" s="407">
        <f>22659282.38+11777060.61+11653754.67+12217119.46</f>
        <v>58307217.119999997</v>
      </c>
      <c r="I17" s="407">
        <f t="shared" si="0"/>
        <v>82692782.879999995</v>
      </c>
      <c r="J17" s="323" t="s">
        <v>92</v>
      </c>
      <c r="K17" s="324">
        <f>H17/G17</f>
        <v>0.41352636255319147</v>
      </c>
      <c r="L17" s="325">
        <f>K17</f>
        <v>0.41352636255319147</v>
      </c>
      <c r="M17" s="326" t="s">
        <v>93</v>
      </c>
      <c r="N17" s="327">
        <v>1</v>
      </c>
      <c r="O17" s="328">
        <v>948990</v>
      </c>
      <c r="P17" s="329">
        <v>462073</v>
      </c>
      <c r="Q17" s="329">
        <v>486917</v>
      </c>
      <c r="R17" s="330" t="s">
        <v>15</v>
      </c>
      <c r="S17" s="330" t="s">
        <v>107</v>
      </c>
      <c r="T17" s="331" t="s">
        <v>16</v>
      </c>
    </row>
    <row r="18" spans="1:20" ht="58.5" customHeight="1">
      <c r="A18" s="317" t="s">
        <v>90</v>
      </c>
      <c r="B18" s="318">
        <v>45761</v>
      </c>
      <c r="C18" s="319" t="s">
        <v>121</v>
      </c>
      <c r="D18" s="320" t="s">
        <v>14</v>
      </c>
      <c r="E18" s="321">
        <v>21</v>
      </c>
      <c r="F18" s="322" t="s">
        <v>122</v>
      </c>
      <c r="G18" s="407">
        <v>27000000</v>
      </c>
      <c r="H18" s="407">
        <v>0</v>
      </c>
      <c r="I18" s="407">
        <f t="shared" si="0"/>
        <v>27000000</v>
      </c>
      <c r="J18" s="323" t="s">
        <v>92</v>
      </c>
      <c r="K18" s="324">
        <f>H18/G18</f>
        <v>0</v>
      </c>
      <c r="L18" s="325">
        <f>K18</f>
        <v>0</v>
      </c>
      <c r="M18" s="326" t="s">
        <v>93</v>
      </c>
      <c r="N18" s="327">
        <v>1</v>
      </c>
      <c r="O18" s="328">
        <v>948990</v>
      </c>
      <c r="P18" s="329">
        <v>462073</v>
      </c>
      <c r="Q18" s="329">
        <v>486917</v>
      </c>
      <c r="R18" s="330" t="s">
        <v>15</v>
      </c>
      <c r="S18" s="330" t="s">
        <v>15</v>
      </c>
      <c r="T18" s="331" t="s">
        <v>15</v>
      </c>
    </row>
    <row r="19" spans="1:20" ht="58.5" customHeight="1">
      <c r="A19" s="317" t="s">
        <v>90</v>
      </c>
      <c r="B19" s="318">
        <v>45763</v>
      </c>
      <c r="C19" s="319" t="s">
        <v>123</v>
      </c>
      <c r="D19" s="320" t="s">
        <v>14</v>
      </c>
      <c r="E19" s="321">
        <v>22</v>
      </c>
      <c r="F19" s="322" t="s">
        <v>124</v>
      </c>
      <c r="G19" s="407">
        <v>68664187.400000006</v>
      </c>
      <c r="H19" s="407">
        <v>0</v>
      </c>
      <c r="I19" s="407">
        <f t="shared" si="0"/>
        <v>68664187.400000006</v>
      </c>
      <c r="J19" s="323" t="s">
        <v>92</v>
      </c>
      <c r="K19" s="324">
        <f t="shared" ref="K19:K36" si="1">H19/G19</f>
        <v>0</v>
      </c>
      <c r="L19" s="325">
        <f t="shared" ref="L19:L36" si="2">K19</f>
        <v>0</v>
      </c>
      <c r="M19" s="326" t="s">
        <v>93</v>
      </c>
      <c r="N19" s="327">
        <v>1</v>
      </c>
      <c r="O19" s="328">
        <v>948990</v>
      </c>
      <c r="P19" s="329">
        <v>462073</v>
      </c>
      <c r="Q19" s="329">
        <v>486917</v>
      </c>
      <c r="R19" s="330" t="s">
        <v>15</v>
      </c>
      <c r="S19" s="330" t="s">
        <v>15</v>
      </c>
      <c r="T19" s="331" t="s">
        <v>15</v>
      </c>
    </row>
    <row r="20" spans="1:20" ht="58.5" customHeight="1">
      <c r="A20" s="317" t="s">
        <v>90</v>
      </c>
      <c r="B20" s="318">
        <v>45813</v>
      </c>
      <c r="C20" s="319" t="s">
        <v>176</v>
      </c>
      <c r="D20" s="320" t="s">
        <v>14</v>
      </c>
      <c r="E20" s="321">
        <v>23</v>
      </c>
      <c r="F20" s="322" t="s">
        <v>125</v>
      </c>
      <c r="G20" s="407">
        <v>8235812.5999999996</v>
      </c>
      <c r="H20" s="407">
        <v>0</v>
      </c>
      <c r="I20" s="407">
        <f t="shared" si="0"/>
        <v>8235812.5999999996</v>
      </c>
      <c r="J20" s="323" t="s">
        <v>92</v>
      </c>
      <c r="K20" s="324">
        <f t="shared" si="1"/>
        <v>0</v>
      </c>
      <c r="L20" s="325">
        <f t="shared" si="2"/>
        <v>0</v>
      </c>
      <c r="M20" s="326" t="s">
        <v>93</v>
      </c>
      <c r="N20" s="327">
        <v>1</v>
      </c>
      <c r="O20" s="328">
        <v>948990</v>
      </c>
      <c r="P20" s="329">
        <v>462073</v>
      </c>
      <c r="Q20" s="329">
        <v>486917</v>
      </c>
      <c r="R20" s="330" t="s">
        <v>15</v>
      </c>
      <c r="S20" s="330" t="s">
        <v>15</v>
      </c>
      <c r="T20" s="331" t="s">
        <v>15</v>
      </c>
    </row>
    <row r="21" spans="1:20" ht="58.5" customHeight="1">
      <c r="A21" s="332" t="s">
        <v>126</v>
      </c>
      <c r="B21" s="333">
        <v>45777</v>
      </c>
      <c r="C21" s="319" t="s">
        <v>127</v>
      </c>
      <c r="D21" s="334" t="s">
        <v>14</v>
      </c>
      <c r="E21" s="335">
        <v>24</v>
      </c>
      <c r="F21" s="336" t="s">
        <v>128</v>
      </c>
      <c r="G21" s="408">
        <v>41052520</v>
      </c>
      <c r="H21" s="408">
        <v>0</v>
      </c>
      <c r="I21" s="408">
        <f t="shared" si="0"/>
        <v>41052520</v>
      </c>
      <c r="J21" s="337" t="s">
        <v>92</v>
      </c>
      <c r="K21" s="338">
        <f t="shared" si="1"/>
        <v>0</v>
      </c>
      <c r="L21" s="339">
        <f t="shared" si="2"/>
        <v>0</v>
      </c>
      <c r="M21" s="340" t="s">
        <v>129</v>
      </c>
      <c r="N21" s="341">
        <v>36</v>
      </c>
      <c r="O21" s="342">
        <v>948990</v>
      </c>
      <c r="P21" s="343">
        <v>464056</v>
      </c>
      <c r="Q21" s="343">
        <v>484934</v>
      </c>
      <c r="R21" s="330" t="s">
        <v>15</v>
      </c>
      <c r="S21" s="330" t="s">
        <v>15</v>
      </c>
      <c r="T21" s="331" t="s">
        <v>15</v>
      </c>
    </row>
    <row r="22" spans="1:20" ht="58.5" customHeight="1">
      <c r="A22" s="332" t="s">
        <v>126</v>
      </c>
      <c r="B22" s="333">
        <v>45777</v>
      </c>
      <c r="C22" s="319" t="s">
        <v>130</v>
      </c>
      <c r="D22" s="334" t="s">
        <v>14</v>
      </c>
      <c r="E22" s="335">
        <v>25</v>
      </c>
      <c r="F22" s="336" t="s">
        <v>131</v>
      </c>
      <c r="G22" s="408">
        <v>3947480</v>
      </c>
      <c r="H22" s="408">
        <v>0</v>
      </c>
      <c r="I22" s="408">
        <f t="shared" si="0"/>
        <v>3947480</v>
      </c>
      <c r="J22" s="337" t="s">
        <v>92</v>
      </c>
      <c r="K22" s="338">
        <f t="shared" si="1"/>
        <v>0</v>
      </c>
      <c r="L22" s="339">
        <f t="shared" si="2"/>
        <v>0</v>
      </c>
      <c r="M22" s="340" t="s">
        <v>129</v>
      </c>
      <c r="N22" s="341">
        <v>2</v>
      </c>
      <c r="O22" s="342">
        <v>948990</v>
      </c>
      <c r="P22" s="343">
        <v>464056</v>
      </c>
      <c r="Q22" s="343">
        <v>484934</v>
      </c>
      <c r="R22" s="330" t="s">
        <v>15</v>
      </c>
      <c r="S22" s="330" t="s">
        <v>15</v>
      </c>
      <c r="T22" s="331" t="s">
        <v>15</v>
      </c>
    </row>
    <row r="23" spans="1:20" ht="58.5" customHeight="1">
      <c r="A23" s="332" t="s">
        <v>132</v>
      </c>
      <c r="B23" s="333">
        <v>45812</v>
      </c>
      <c r="C23" s="319" t="s">
        <v>177</v>
      </c>
      <c r="D23" s="334" t="s">
        <v>14</v>
      </c>
      <c r="E23" s="335">
        <v>26</v>
      </c>
      <c r="F23" s="336" t="s">
        <v>133</v>
      </c>
      <c r="G23" s="408">
        <v>4165824</v>
      </c>
      <c r="H23" s="408">
        <v>0</v>
      </c>
      <c r="I23" s="408">
        <f t="shared" si="0"/>
        <v>4165824</v>
      </c>
      <c r="J23" s="337" t="s">
        <v>92</v>
      </c>
      <c r="K23" s="338">
        <f t="shared" si="1"/>
        <v>0</v>
      </c>
      <c r="L23" s="339">
        <f t="shared" si="2"/>
        <v>0</v>
      </c>
      <c r="M23" s="340" t="s">
        <v>129</v>
      </c>
      <c r="N23" s="341">
        <v>3</v>
      </c>
      <c r="O23" s="342">
        <v>948990</v>
      </c>
      <c r="P23" s="343">
        <v>464056</v>
      </c>
      <c r="Q23" s="343">
        <v>484934</v>
      </c>
      <c r="R23" s="330" t="s">
        <v>15</v>
      </c>
      <c r="S23" s="330" t="s">
        <v>15</v>
      </c>
      <c r="T23" s="331" t="s">
        <v>15</v>
      </c>
    </row>
    <row r="24" spans="1:20" ht="58.5" customHeight="1">
      <c r="A24" s="332" t="s">
        <v>132</v>
      </c>
      <c r="B24" s="333">
        <v>45812</v>
      </c>
      <c r="C24" s="319" t="s">
        <v>178</v>
      </c>
      <c r="D24" s="334" t="s">
        <v>14</v>
      </c>
      <c r="E24" s="335">
        <v>27</v>
      </c>
      <c r="F24" s="336" t="s">
        <v>134</v>
      </c>
      <c r="G24" s="408">
        <v>2509254</v>
      </c>
      <c r="H24" s="408">
        <v>0</v>
      </c>
      <c r="I24" s="408">
        <f t="shared" si="0"/>
        <v>2509254</v>
      </c>
      <c r="J24" s="337" t="s">
        <v>92</v>
      </c>
      <c r="K24" s="338">
        <f t="shared" si="1"/>
        <v>0</v>
      </c>
      <c r="L24" s="339">
        <f t="shared" si="2"/>
        <v>0</v>
      </c>
      <c r="M24" s="340" t="s">
        <v>129</v>
      </c>
      <c r="N24" s="341">
        <v>1</v>
      </c>
      <c r="O24" s="342">
        <v>948990</v>
      </c>
      <c r="P24" s="343">
        <v>464056</v>
      </c>
      <c r="Q24" s="343">
        <v>484934</v>
      </c>
      <c r="R24" s="330" t="s">
        <v>15</v>
      </c>
      <c r="S24" s="330" t="s">
        <v>15</v>
      </c>
      <c r="T24" s="331" t="s">
        <v>15</v>
      </c>
    </row>
    <row r="25" spans="1:20" ht="58.5" customHeight="1">
      <c r="A25" s="332" t="s">
        <v>135</v>
      </c>
      <c r="B25" s="333">
        <v>45792</v>
      </c>
      <c r="C25" s="319" t="s">
        <v>141</v>
      </c>
      <c r="D25" s="334" t="s">
        <v>14</v>
      </c>
      <c r="E25" s="335">
        <v>30</v>
      </c>
      <c r="F25" s="336" t="s">
        <v>136</v>
      </c>
      <c r="G25" s="408">
        <v>2037000</v>
      </c>
      <c r="H25" s="408">
        <v>0</v>
      </c>
      <c r="I25" s="408">
        <f t="shared" si="0"/>
        <v>2037000</v>
      </c>
      <c r="J25" s="337" t="s">
        <v>92</v>
      </c>
      <c r="K25" s="338">
        <f t="shared" si="1"/>
        <v>0</v>
      </c>
      <c r="L25" s="339">
        <f t="shared" si="2"/>
        <v>0</v>
      </c>
      <c r="M25" s="340" t="s">
        <v>129</v>
      </c>
      <c r="N25" s="341">
        <v>4</v>
      </c>
      <c r="O25" s="342">
        <v>948990</v>
      </c>
      <c r="P25" s="343">
        <v>464056</v>
      </c>
      <c r="Q25" s="343">
        <v>484934</v>
      </c>
      <c r="R25" s="330" t="s">
        <v>15</v>
      </c>
      <c r="S25" s="330" t="s">
        <v>15</v>
      </c>
      <c r="T25" s="331" t="s">
        <v>15</v>
      </c>
    </row>
    <row r="26" spans="1:20" ht="58.5" customHeight="1">
      <c r="A26" s="332" t="s">
        <v>142</v>
      </c>
      <c r="B26" s="333">
        <v>45812</v>
      </c>
      <c r="C26" s="319" t="s">
        <v>179</v>
      </c>
      <c r="D26" s="334" t="s">
        <v>14</v>
      </c>
      <c r="E26" s="335">
        <v>31</v>
      </c>
      <c r="F26" s="336" t="s">
        <v>143</v>
      </c>
      <c r="G26" s="408">
        <v>385999.97</v>
      </c>
      <c r="H26" s="408">
        <v>0</v>
      </c>
      <c r="I26" s="408">
        <f t="shared" si="0"/>
        <v>385999.97</v>
      </c>
      <c r="J26" s="337" t="s">
        <v>92</v>
      </c>
      <c r="K26" s="338">
        <f t="shared" si="1"/>
        <v>0</v>
      </c>
      <c r="L26" s="339">
        <f t="shared" si="2"/>
        <v>0</v>
      </c>
      <c r="M26" s="340" t="s">
        <v>144</v>
      </c>
      <c r="N26" s="341">
        <v>1</v>
      </c>
      <c r="O26" s="342">
        <v>948990</v>
      </c>
      <c r="P26" s="343">
        <v>462073</v>
      </c>
      <c r="Q26" s="343">
        <v>486917</v>
      </c>
      <c r="R26" s="330" t="s">
        <v>15</v>
      </c>
      <c r="S26" s="330" t="s">
        <v>15</v>
      </c>
      <c r="T26" s="331" t="s">
        <v>15</v>
      </c>
    </row>
    <row r="27" spans="1:20" ht="58.5" customHeight="1">
      <c r="A27" s="332" t="s">
        <v>13</v>
      </c>
      <c r="B27" s="333">
        <v>45805</v>
      </c>
      <c r="C27" s="319" t="s">
        <v>145</v>
      </c>
      <c r="D27" s="334" t="s">
        <v>14</v>
      </c>
      <c r="E27" s="335">
        <v>32</v>
      </c>
      <c r="F27" s="336" t="s">
        <v>146</v>
      </c>
      <c r="G27" s="408">
        <v>10560000</v>
      </c>
      <c r="H27" s="408">
        <v>0</v>
      </c>
      <c r="I27" s="408">
        <f t="shared" si="0"/>
        <v>10560000</v>
      </c>
      <c r="J27" s="337" t="s">
        <v>92</v>
      </c>
      <c r="K27" s="338">
        <f t="shared" si="1"/>
        <v>0</v>
      </c>
      <c r="L27" s="339">
        <f t="shared" si="2"/>
        <v>0</v>
      </c>
      <c r="M27" s="340" t="s">
        <v>129</v>
      </c>
      <c r="N27" s="341">
        <v>2</v>
      </c>
      <c r="O27" s="342">
        <v>948990</v>
      </c>
      <c r="P27" s="343">
        <v>462073</v>
      </c>
      <c r="Q27" s="343">
        <v>486917</v>
      </c>
      <c r="R27" s="330" t="s">
        <v>15</v>
      </c>
      <c r="S27" s="330" t="s">
        <v>15</v>
      </c>
      <c r="T27" s="331" t="s">
        <v>15</v>
      </c>
    </row>
    <row r="28" spans="1:20" ht="58.5" customHeight="1">
      <c r="A28" s="332" t="s">
        <v>13</v>
      </c>
      <c r="B28" s="333">
        <v>45779</v>
      </c>
      <c r="C28" s="319" t="s">
        <v>147</v>
      </c>
      <c r="D28" s="334" t="s">
        <v>14</v>
      </c>
      <c r="E28" s="335">
        <v>33</v>
      </c>
      <c r="F28" s="336" t="s">
        <v>148</v>
      </c>
      <c r="G28" s="408">
        <v>340000</v>
      </c>
      <c r="H28" s="408">
        <v>0</v>
      </c>
      <c r="I28" s="408">
        <f t="shared" si="0"/>
        <v>340000</v>
      </c>
      <c r="J28" s="337" t="s">
        <v>92</v>
      </c>
      <c r="K28" s="338">
        <f t="shared" si="1"/>
        <v>0</v>
      </c>
      <c r="L28" s="339">
        <f t="shared" si="2"/>
        <v>0</v>
      </c>
      <c r="M28" s="340" t="s">
        <v>93</v>
      </c>
      <c r="N28" s="341">
        <v>5</v>
      </c>
      <c r="O28" s="342">
        <v>948990</v>
      </c>
      <c r="P28" s="343">
        <v>464056</v>
      </c>
      <c r="Q28" s="343">
        <v>484934</v>
      </c>
      <c r="R28" s="330" t="s">
        <v>15</v>
      </c>
      <c r="S28" s="330" t="s">
        <v>15</v>
      </c>
      <c r="T28" s="331" t="s">
        <v>15</v>
      </c>
    </row>
    <row r="29" spans="1:20" ht="58.5" customHeight="1">
      <c r="A29" s="332" t="s">
        <v>13</v>
      </c>
      <c r="B29" s="333">
        <v>45779</v>
      </c>
      <c r="C29" s="319" t="s">
        <v>149</v>
      </c>
      <c r="D29" s="334" t="s">
        <v>14</v>
      </c>
      <c r="E29" s="335">
        <v>34</v>
      </c>
      <c r="F29" s="336" t="s">
        <v>128</v>
      </c>
      <c r="G29" s="408">
        <v>3540000</v>
      </c>
      <c r="H29" s="408">
        <v>0</v>
      </c>
      <c r="I29" s="408">
        <f t="shared" si="0"/>
        <v>3540000</v>
      </c>
      <c r="J29" s="337" t="s">
        <v>92</v>
      </c>
      <c r="K29" s="338">
        <f t="shared" si="1"/>
        <v>0</v>
      </c>
      <c r="L29" s="339">
        <f t="shared" si="2"/>
        <v>0</v>
      </c>
      <c r="M29" s="340" t="s">
        <v>93</v>
      </c>
      <c r="N29" s="341">
        <v>5</v>
      </c>
      <c r="O29" s="342">
        <v>948990</v>
      </c>
      <c r="P29" s="343">
        <v>464056</v>
      </c>
      <c r="Q29" s="343">
        <v>484934</v>
      </c>
      <c r="R29" s="330" t="s">
        <v>15</v>
      </c>
      <c r="S29" s="330" t="s">
        <v>15</v>
      </c>
      <c r="T29" s="331" t="s">
        <v>15</v>
      </c>
    </row>
    <row r="30" spans="1:20" ht="58.5" customHeight="1">
      <c r="A30" s="332" t="s">
        <v>13</v>
      </c>
      <c r="B30" s="333">
        <v>45779</v>
      </c>
      <c r="C30" s="319" t="s">
        <v>150</v>
      </c>
      <c r="D30" s="334" t="s">
        <v>14</v>
      </c>
      <c r="E30" s="335">
        <v>35</v>
      </c>
      <c r="F30" s="336" t="s">
        <v>151</v>
      </c>
      <c r="G30" s="408">
        <v>9760000</v>
      </c>
      <c r="H30" s="408">
        <v>0</v>
      </c>
      <c r="I30" s="408">
        <f t="shared" si="0"/>
        <v>9760000</v>
      </c>
      <c r="J30" s="337" t="s">
        <v>92</v>
      </c>
      <c r="K30" s="338">
        <f t="shared" si="1"/>
        <v>0</v>
      </c>
      <c r="L30" s="339">
        <f t="shared" si="2"/>
        <v>0</v>
      </c>
      <c r="M30" s="340" t="s">
        <v>93</v>
      </c>
      <c r="N30" s="341">
        <v>5</v>
      </c>
      <c r="O30" s="342">
        <v>948990</v>
      </c>
      <c r="P30" s="343">
        <v>464056</v>
      </c>
      <c r="Q30" s="343">
        <v>484934</v>
      </c>
      <c r="R30" s="330" t="s">
        <v>15</v>
      </c>
      <c r="S30" s="330" t="s">
        <v>15</v>
      </c>
      <c r="T30" s="331" t="s">
        <v>15</v>
      </c>
    </row>
    <row r="31" spans="1:20" ht="58.5" customHeight="1">
      <c r="A31" s="332" t="s">
        <v>13</v>
      </c>
      <c r="B31" s="333">
        <v>45805</v>
      </c>
      <c r="C31" s="319" t="s">
        <v>152</v>
      </c>
      <c r="D31" s="334" t="s">
        <v>14</v>
      </c>
      <c r="E31" s="335">
        <v>36</v>
      </c>
      <c r="F31" s="336" t="s">
        <v>180</v>
      </c>
      <c r="G31" s="408">
        <v>3010000</v>
      </c>
      <c r="H31" s="408">
        <v>0</v>
      </c>
      <c r="I31" s="408">
        <f t="shared" si="0"/>
        <v>3010000</v>
      </c>
      <c r="J31" s="337" t="s">
        <v>92</v>
      </c>
      <c r="K31" s="338">
        <f t="shared" si="1"/>
        <v>0</v>
      </c>
      <c r="L31" s="339">
        <f t="shared" si="2"/>
        <v>0</v>
      </c>
      <c r="M31" s="340" t="s">
        <v>129</v>
      </c>
      <c r="N31" s="341">
        <v>1</v>
      </c>
      <c r="O31" s="342">
        <v>948990</v>
      </c>
      <c r="P31" s="343">
        <v>462073</v>
      </c>
      <c r="Q31" s="343">
        <v>486917</v>
      </c>
      <c r="R31" s="330" t="s">
        <v>15</v>
      </c>
      <c r="S31" s="330" t="s">
        <v>15</v>
      </c>
      <c r="T31" s="331" t="s">
        <v>15</v>
      </c>
    </row>
    <row r="32" spans="1:20" ht="58.5" customHeight="1">
      <c r="A32" s="332" t="s">
        <v>142</v>
      </c>
      <c r="B32" s="333">
        <v>45812</v>
      </c>
      <c r="C32" s="319" t="s">
        <v>181</v>
      </c>
      <c r="D32" s="334" t="s">
        <v>14</v>
      </c>
      <c r="E32" s="335">
        <v>37</v>
      </c>
      <c r="F32" s="336" t="s">
        <v>153</v>
      </c>
      <c r="G32" s="408">
        <v>1614000</v>
      </c>
      <c r="H32" s="408">
        <v>0</v>
      </c>
      <c r="I32" s="408">
        <f t="shared" si="0"/>
        <v>1614000</v>
      </c>
      <c r="J32" s="337" t="s">
        <v>92</v>
      </c>
      <c r="K32" s="338">
        <f t="shared" si="1"/>
        <v>0</v>
      </c>
      <c r="L32" s="339">
        <f t="shared" si="2"/>
        <v>0</v>
      </c>
      <c r="M32" s="340" t="s">
        <v>144</v>
      </c>
      <c r="N32" s="341">
        <v>2</v>
      </c>
      <c r="O32" s="342">
        <v>948990</v>
      </c>
      <c r="P32" s="343">
        <v>462073</v>
      </c>
      <c r="Q32" s="343">
        <v>486917</v>
      </c>
      <c r="R32" s="330" t="s">
        <v>15</v>
      </c>
      <c r="S32" s="330" t="s">
        <v>15</v>
      </c>
      <c r="T32" s="331" t="s">
        <v>15</v>
      </c>
    </row>
    <row r="33" spans="1:20" ht="58.5" customHeight="1">
      <c r="A33" s="332" t="s">
        <v>142</v>
      </c>
      <c r="B33" s="333">
        <v>45785</v>
      </c>
      <c r="C33" s="319" t="s">
        <v>154</v>
      </c>
      <c r="D33" s="334" t="s">
        <v>14</v>
      </c>
      <c r="E33" s="335">
        <v>38</v>
      </c>
      <c r="F33" s="336" t="s">
        <v>155</v>
      </c>
      <c r="G33" s="408">
        <v>1700000</v>
      </c>
      <c r="H33" s="408">
        <v>0</v>
      </c>
      <c r="I33" s="408">
        <f t="shared" si="0"/>
        <v>1700000</v>
      </c>
      <c r="J33" s="337" t="s">
        <v>92</v>
      </c>
      <c r="K33" s="338">
        <f t="shared" si="1"/>
        <v>0</v>
      </c>
      <c r="L33" s="339">
        <f t="shared" si="2"/>
        <v>0</v>
      </c>
      <c r="M33" s="340" t="s">
        <v>144</v>
      </c>
      <c r="N33" s="341">
        <v>1</v>
      </c>
      <c r="O33" s="342">
        <v>948990</v>
      </c>
      <c r="P33" s="343">
        <v>462073</v>
      </c>
      <c r="Q33" s="343">
        <v>486917</v>
      </c>
      <c r="R33" s="330" t="s">
        <v>15</v>
      </c>
      <c r="S33" s="330" t="s">
        <v>15</v>
      </c>
      <c r="T33" s="331" t="s">
        <v>15</v>
      </c>
    </row>
    <row r="34" spans="1:20" ht="58.5" customHeight="1">
      <c r="A34" s="332" t="s">
        <v>156</v>
      </c>
      <c r="B34" s="333">
        <v>45785</v>
      </c>
      <c r="C34" s="319" t="s">
        <v>157</v>
      </c>
      <c r="D34" s="334" t="s">
        <v>14</v>
      </c>
      <c r="E34" s="335">
        <v>39</v>
      </c>
      <c r="F34" s="336" t="s">
        <v>158</v>
      </c>
      <c r="G34" s="408">
        <v>2600000</v>
      </c>
      <c r="H34" s="408">
        <v>0</v>
      </c>
      <c r="I34" s="408">
        <f t="shared" si="0"/>
        <v>2600000</v>
      </c>
      <c r="J34" s="337" t="s">
        <v>92</v>
      </c>
      <c r="K34" s="338">
        <f t="shared" si="1"/>
        <v>0</v>
      </c>
      <c r="L34" s="339">
        <f t="shared" si="2"/>
        <v>0</v>
      </c>
      <c r="M34" s="340" t="s">
        <v>93</v>
      </c>
      <c r="N34" s="341">
        <v>1</v>
      </c>
      <c r="O34" s="342">
        <v>948990</v>
      </c>
      <c r="P34" s="343">
        <v>462073</v>
      </c>
      <c r="Q34" s="343">
        <v>486917</v>
      </c>
      <c r="R34" s="330" t="s">
        <v>15</v>
      </c>
      <c r="S34" s="330" t="s">
        <v>15</v>
      </c>
      <c r="T34" s="331" t="s">
        <v>15</v>
      </c>
    </row>
    <row r="35" spans="1:20" ht="58.5" customHeight="1">
      <c r="A35" s="332" t="s">
        <v>182</v>
      </c>
      <c r="B35" s="333">
        <v>45813</v>
      </c>
      <c r="C35" s="409" t="s">
        <v>183</v>
      </c>
      <c r="D35" s="334" t="s">
        <v>14</v>
      </c>
      <c r="E35" s="335">
        <v>49</v>
      </c>
      <c r="F35" s="336" t="s">
        <v>184</v>
      </c>
      <c r="G35" s="408">
        <v>390885</v>
      </c>
      <c r="H35" s="408">
        <v>0</v>
      </c>
      <c r="I35" s="408">
        <f t="shared" si="0"/>
        <v>390885</v>
      </c>
      <c r="J35" s="337" t="s">
        <v>92</v>
      </c>
      <c r="K35" s="338">
        <f t="shared" si="1"/>
        <v>0</v>
      </c>
      <c r="L35" s="339">
        <f t="shared" si="2"/>
        <v>0</v>
      </c>
      <c r="M35" s="340" t="s">
        <v>144</v>
      </c>
      <c r="N35" s="341">
        <v>1</v>
      </c>
      <c r="O35" s="342">
        <v>948990</v>
      </c>
      <c r="P35" s="343">
        <v>462073</v>
      </c>
      <c r="Q35" s="343">
        <v>486917</v>
      </c>
      <c r="R35" s="330" t="s">
        <v>15</v>
      </c>
      <c r="S35" s="330" t="s">
        <v>15</v>
      </c>
      <c r="T35" s="331" t="s">
        <v>15</v>
      </c>
    </row>
    <row r="36" spans="1:20" ht="58.5" customHeight="1">
      <c r="A36" s="332" t="s">
        <v>182</v>
      </c>
      <c r="B36" s="333">
        <v>45813</v>
      </c>
      <c r="C36" s="409" t="s">
        <v>185</v>
      </c>
      <c r="D36" s="334" t="s">
        <v>14</v>
      </c>
      <c r="E36" s="335">
        <v>50</v>
      </c>
      <c r="F36" s="336" t="s">
        <v>186</v>
      </c>
      <c r="G36" s="408">
        <v>238200.46</v>
      </c>
      <c r="H36" s="408">
        <v>0</v>
      </c>
      <c r="I36" s="408">
        <f t="shared" si="0"/>
        <v>238200.46</v>
      </c>
      <c r="J36" s="337" t="s">
        <v>92</v>
      </c>
      <c r="K36" s="338">
        <f t="shared" si="1"/>
        <v>0</v>
      </c>
      <c r="L36" s="339">
        <f t="shared" si="2"/>
        <v>0</v>
      </c>
      <c r="M36" s="340" t="s">
        <v>129</v>
      </c>
      <c r="N36" s="341">
        <v>1</v>
      </c>
      <c r="O36" s="342">
        <v>948990</v>
      </c>
      <c r="P36" s="343">
        <v>462073</v>
      </c>
      <c r="Q36" s="343">
        <v>486917</v>
      </c>
      <c r="R36" s="330" t="s">
        <v>15</v>
      </c>
      <c r="S36" s="330" t="s">
        <v>15</v>
      </c>
      <c r="T36" s="331" t="s">
        <v>15</v>
      </c>
    </row>
    <row r="37" spans="1:20" ht="11.25" customHeight="1" thickBot="1">
      <c r="A37" s="230"/>
      <c r="B37" s="250"/>
      <c r="C37" s="251"/>
      <c r="D37" s="231"/>
      <c r="E37" s="232"/>
      <c r="F37" s="233"/>
      <c r="G37" s="264"/>
      <c r="H37" s="258"/>
      <c r="I37" s="258"/>
      <c r="J37" s="234"/>
      <c r="K37" s="214"/>
      <c r="L37" s="263"/>
      <c r="M37" s="235"/>
      <c r="N37" s="236"/>
      <c r="O37" s="237"/>
      <c r="P37" s="238"/>
      <c r="Q37" s="238"/>
      <c r="R37" s="239"/>
      <c r="S37" s="239"/>
      <c r="T37" s="240"/>
    </row>
    <row r="38" spans="1:20" ht="20.25" customHeight="1" thickBot="1">
      <c r="A38" s="23"/>
      <c r="B38" s="23"/>
      <c r="C38" s="23"/>
      <c r="D38" s="23"/>
      <c r="E38" s="24"/>
      <c r="F38" s="200" t="s">
        <v>9</v>
      </c>
      <c r="G38" s="201">
        <f>SUM(G16:G37)</f>
        <v>948190384.43000007</v>
      </c>
      <c r="H38" s="241">
        <f>SUM(H16:H37)</f>
        <v>330341251.97000003</v>
      </c>
      <c r="I38" s="241">
        <f>SUM(I16:I37)</f>
        <v>617849132.46000004</v>
      </c>
      <c r="J38" s="202"/>
      <c r="K38" s="25"/>
      <c r="L38" s="25"/>
      <c r="M38" s="26"/>
      <c r="N38" s="27"/>
      <c r="O38" s="27"/>
      <c r="P38" s="28"/>
      <c r="Q38" s="25"/>
      <c r="R38" s="25"/>
    </row>
    <row r="39" spans="1:20" ht="15.75" thickTop="1">
      <c r="A39" s="203"/>
      <c r="B39" s="203"/>
      <c r="C39" s="204"/>
      <c r="D39" s="110"/>
      <c r="E39" s="203"/>
      <c r="F39" s="205"/>
      <c r="G39" s="29"/>
      <c r="H39" s="30"/>
      <c r="I39" s="30"/>
      <c r="J39" s="28"/>
      <c r="K39" s="25"/>
      <c r="L39" s="25"/>
      <c r="M39" s="31"/>
      <c r="N39" s="27"/>
      <c r="O39" s="27"/>
      <c r="P39" s="28"/>
      <c r="Q39" s="25"/>
      <c r="R39" s="25"/>
    </row>
    <row r="40" spans="1:20">
      <c r="A40" s="32" t="s">
        <v>17</v>
      </c>
      <c r="B40" s="18"/>
      <c r="C40" s="18"/>
      <c r="D40" s="18"/>
      <c r="E40" s="18"/>
      <c r="F40" s="33"/>
      <c r="G40" s="34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20" ht="24.75" customHeight="1">
      <c r="G41" s="176"/>
      <c r="H41" s="176"/>
      <c r="I41" s="176"/>
    </row>
    <row r="42" spans="1:20">
      <c r="B42" s="216"/>
      <c r="G42" s="206"/>
      <c r="H42" s="206"/>
      <c r="I42" s="215"/>
      <c r="Q42"/>
    </row>
    <row r="43" spans="1:20">
      <c r="A43" s="12"/>
      <c r="B43" s="12"/>
      <c r="C43" s="12"/>
      <c r="D43" s="12"/>
      <c r="E43" s="13"/>
      <c r="G43" s="248"/>
      <c r="H43" s="248"/>
      <c r="I43" s="12"/>
      <c r="J43" s="16"/>
      <c r="K43" s="16"/>
      <c r="L43" s="16"/>
      <c r="M43" s="17"/>
      <c r="N43" s="17"/>
      <c r="O43" s="17"/>
      <c r="Q43"/>
    </row>
    <row r="44" spans="1:20">
      <c r="G44" s="206"/>
      <c r="H44" s="206"/>
    </row>
    <row r="45" spans="1:20">
      <c r="G45" s="206"/>
      <c r="H45" s="206"/>
    </row>
    <row r="46" spans="1:20">
      <c r="G46" s="206"/>
      <c r="H46" s="206"/>
    </row>
  </sheetData>
  <mergeCells count="24">
    <mergeCell ref="A8:B8"/>
    <mergeCell ref="C8:D8"/>
    <mergeCell ref="A2:T2"/>
    <mergeCell ref="A4:T4"/>
    <mergeCell ref="A5:T5"/>
    <mergeCell ref="A7:B7"/>
    <mergeCell ref="C7:D7"/>
    <mergeCell ref="A3:T3"/>
    <mergeCell ref="A9:B9"/>
    <mergeCell ref="C9:D9"/>
    <mergeCell ref="A10:B10"/>
    <mergeCell ref="C10:D10"/>
    <mergeCell ref="A11:B11"/>
    <mergeCell ref="C11:D11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topLeftCell="A28" zoomScale="93" zoomScaleNormal="93" workbookViewId="0">
      <selection activeCell="A34" sqref="A1:T34"/>
    </sheetView>
  </sheetViews>
  <sheetFormatPr baseColWidth="10" defaultRowHeight="15"/>
  <cols>
    <col min="1" max="1" width="12.42578125" customWidth="1"/>
    <col min="2" max="2" width="12" customWidth="1"/>
    <col min="3" max="3" width="19.85546875" customWidth="1"/>
    <col min="4" max="4" width="6.28515625" customWidth="1"/>
    <col min="5" max="5" width="10.140625" customWidth="1"/>
    <col min="6" max="6" width="32.140625" customWidth="1"/>
    <col min="7" max="7" width="15.140625" customWidth="1"/>
    <col min="8" max="8" width="16.28515625" customWidth="1"/>
    <col min="9" max="9" width="15.5703125" bestFit="1" customWidth="1"/>
    <col min="10" max="10" width="10.140625" customWidth="1"/>
    <col min="11" max="11" width="9.42578125" style="353" customWidth="1"/>
    <col min="12" max="12" width="11.28515625" bestFit="1" customWidth="1"/>
    <col min="13" max="13" width="9.5703125" bestFit="1" customWidth="1"/>
    <col min="14" max="14" width="11" customWidth="1"/>
    <col min="15" max="15" width="12.42578125" bestFit="1" customWidth="1"/>
    <col min="16" max="16" width="10.7109375" customWidth="1"/>
    <col min="17" max="17" width="10.85546875" customWidth="1"/>
    <col min="18" max="18" width="11.7109375" customWidth="1"/>
    <col min="19" max="19" width="14.42578125" customWidth="1"/>
  </cols>
  <sheetData>
    <row r="2" spans="1:20" ht="48" customHeight="1">
      <c r="A2" s="489" t="s">
        <v>12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</row>
    <row r="3" spans="1:20" ht="24.75" customHeight="1">
      <c r="A3" s="530" t="s">
        <v>253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</row>
    <row r="4" spans="1:20" ht="37.5" customHeight="1">
      <c r="A4" s="490" t="s">
        <v>254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ht="25.5" customHeight="1">
      <c r="A5" s="521" t="s">
        <v>171</v>
      </c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</row>
    <row r="6" spans="1:20" ht="15.75" thickBot="1">
      <c r="E6" s="2"/>
      <c r="F6" s="2"/>
      <c r="G6" s="2"/>
      <c r="I6" s="138"/>
    </row>
    <row r="7" spans="1:20" s="4" customFormat="1" ht="24.95" customHeight="1">
      <c r="A7" s="493" t="s">
        <v>10</v>
      </c>
      <c r="B7" s="494"/>
      <c r="C7" s="522">
        <v>240056965</v>
      </c>
      <c r="D7" s="523"/>
      <c r="E7" s="2"/>
      <c r="F7" s="354"/>
      <c r="G7" s="354"/>
      <c r="H7" s="355"/>
      <c r="I7" s="3"/>
      <c r="K7" s="356"/>
      <c r="N7"/>
      <c r="O7"/>
      <c r="P7"/>
    </row>
    <row r="8" spans="1:20" s="4" customFormat="1" ht="18.75">
      <c r="A8" s="512" t="s">
        <v>11</v>
      </c>
      <c r="B8" s="513"/>
      <c r="C8" s="519">
        <f>G32</f>
        <v>53265417.170000002</v>
      </c>
      <c r="D8" s="520"/>
      <c r="E8" s="2"/>
      <c r="F8" s="357"/>
      <c r="G8" s="357"/>
      <c r="H8" s="355"/>
      <c r="I8" s="3"/>
      <c r="K8" s="356"/>
      <c r="N8"/>
      <c r="O8"/>
      <c r="P8"/>
    </row>
    <row r="9" spans="1:20" s="4" customFormat="1" ht="18.75">
      <c r="A9" s="498" t="s">
        <v>82</v>
      </c>
      <c r="B9" s="499"/>
      <c r="C9" s="524">
        <v>396139.62</v>
      </c>
      <c r="D9" s="525">
        <v>412071.43</v>
      </c>
      <c r="E9" s="2"/>
      <c r="F9" s="358"/>
      <c r="G9" s="358"/>
      <c r="I9" s="3"/>
      <c r="K9" s="356"/>
      <c r="N9"/>
      <c r="O9"/>
      <c r="P9"/>
    </row>
    <row r="10" spans="1:20" s="4" customFormat="1" ht="18.75">
      <c r="A10" s="498" t="s">
        <v>0</v>
      </c>
      <c r="B10" s="499"/>
      <c r="C10" s="524">
        <v>0</v>
      </c>
      <c r="D10" s="525"/>
      <c r="E10" s="2"/>
      <c r="F10" s="357"/>
      <c r="G10" s="357"/>
      <c r="I10" s="3"/>
      <c r="K10" s="356"/>
      <c r="N10"/>
      <c r="O10"/>
      <c r="P10"/>
    </row>
    <row r="11" spans="1:20" s="4" customFormat="1" ht="19.5" thickBot="1">
      <c r="A11" s="526" t="s">
        <v>1</v>
      </c>
      <c r="B11" s="527"/>
      <c r="C11" s="505">
        <f>C8-C10</f>
        <v>53265417.170000002</v>
      </c>
      <c r="D11" s="507"/>
      <c r="E11" s="8"/>
      <c r="F11" s="359"/>
      <c r="G11" s="359"/>
      <c r="I11" s="3"/>
      <c r="K11" s="356"/>
      <c r="N11"/>
      <c r="O11"/>
      <c r="P11"/>
    </row>
    <row r="12" spans="1:20" ht="19.5" thickBot="1">
      <c r="K12"/>
      <c r="R12" s="360"/>
      <c r="S12" s="361"/>
    </row>
    <row r="13" spans="1:20" ht="16.5" thickTop="1" thickBot="1">
      <c r="A13" s="362"/>
      <c r="B13" s="362"/>
      <c r="C13" s="362"/>
      <c r="D13" s="362"/>
      <c r="E13" s="362"/>
      <c r="F13" s="362"/>
      <c r="G13" s="152" t="s">
        <v>2</v>
      </c>
      <c r="H13" s="153" t="s">
        <v>3</v>
      </c>
      <c r="I13" s="165" t="s">
        <v>4</v>
      </c>
      <c r="J13" s="363"/>
      <c r="K13" s="364"/>
      <c r="L13" s="364"/>
      <c r="M13" s="364"/>
      <c r="N13" s="364"/>
      <c r="O13" s="364"/>
      <c r="P13" s="364"/>
      <c r="Q13" s="364"/>
      <c r="R13" s="365"/>
      <c r="S13" s="492" t="s">
        <v>187</v>
      </c>
      <c r="T13" s="492"/>
    </row>
    <row r="14" spans="1:20" ht="21.75" customHeight="1" thickBot="1">
      <c r="A14" s="350" t="s">
        <v>72</v>
      </c>
      <c r="B14" s="348" t="s">
        <v>73</v>
      </c>
      <c r="C14" s="348" t="s">
        <v>74</v>
      </c>
      <c r="D14" s="483" t="s">
        <v>75</v>
      </c>
      <c r="E14" s="150" t="s">
        <v>76</v>
      </c>
      <c r="F14" s="483" t="s">
        <v>5</v>
      </c>
      <c r="G14" s="485" t="s">
        <v>6</v>
      </c>
      <c r="H14" s="487" t="s">
        <v>6</v>
      </c>
      <c r="I14" s="487" t="s">
        <v>6</v>
      </c>
      <c r="J14" s="348" t="s">
        <v>59</v>
      </c>
      <c r="K14" s="348" t="s">
        <v>60</v>
      </c>
      <c r="L14" s="348" t="s">
        <v>61</v>
      </c>
      <c r="M14" s="491" t="s">
        <v>62</v>
      </c>
      <c r="N14" s="491"/>
      <c r="O14" s="491" t="s">
        <v>7</v>
      </c>
      <c r="P14" s="491"/>
      <c r="Q14" s="491"/>
      <c r="R14" s="510" t="s">
        <v>81</v>
      </c>
      <c r="S14" s="483" t="s">
        <v>8</v>
      </c>
      <c r="T14" s="348" t="s">
        <v>63</v>
      </c>
    </row>
    <row r="15" spans="1:20" ht="27.75" customHeight="1" thickTop="1" thickBot="1">
      <c r="A15" s="349" t="s">
        <v>77</v>
      </c>
      <c r="B15" s="349" t="s">
        <v>78</v>
      </c>
      <c r="C15" s="349" t="s">
        <v>79</v>
      </c>
      <c r="D15" s="484"/>
      <c r="E15" s="151" t="s">
        <v>80</v>
      </c>
      <c r="F15" s="484"/>
      <c r="G15" s="486"/>
      <c r="H15" s="488"/>
      <c r="I15" s="488"/>
      <c r="J15" s="349" t="s">
        <v>64</v>
      </c>
      <c r="K15" s="351" t="s">
        <v>65</v>
      </c>
      <c r="L15" s="349" t="s">
        <v>66</v>
      </c>
      <c r="M15" s="146" t="s">
        <v>67</v>
      </c>
      <c r="N15" s="147" t="s">
        <v>68</v>
      </c>
      <c r="O15" s="148" t="s">
        <v>6</v>
      </c>
      <c r="P15" s="146" t="s">
        <v>69</v>
      </c>
      <c r="Q15" s="146" t="s">
        <v>70</v>
      </c>
      <c r="R15" s="511"/>
      <c r="S15" s="484"/>
      <c r="T15" s="349" t="s">
        <v>71</v>
      </c>
    </row>
    <row r="16" spans="1:20" ht="99.75" customHeight="1">
      <c r="A16" s="415" t="s">
        <v>13</v>
      </c>
      <c r="B16" s="416">
        <v>45796</v>
      </c>
      <c r="C16" s="417" t="s">
        <v>203</v>
      </c>
      <c r="D16" s="418">
        <v>411</v>
      </c>
      <c r="E16" s="419" t="s">
        <v>172</v>
      </c>
      <c r="F16" s="420" t="s">
        <v>173</v>
      </c>
      <c r="G16" s="442">
        <v>13405693.17</v>
      </c>
      <c r="H16" s="442">
        <v>0</v>
      </c>
      <c r="I16" s="443">
        <v>13405693.17</v>
      </c>
      <c r="J16" s="447" t="s">
        <v>56</v>
      </c>
      <c r="K16" s="223">
        <v>0</v>
      </c>
      <c r="L16" s="421">
        <v>0</v>
      </c>
      <c r="M16" s="422" t="s">
        <v>104</v>
      </c>
      <c r="N16" s="423">
        <v>5611.9</v>
      </c>
      <c r="O16" s="453">
        <v>800</v>
      </c>
      <c r="P16" s="424">
        <v>320</v>
      </c>
      <c r="Q16" s="424">
        <v>480</v>
      </c>
      <c r="R16" s="448" t="s">
        <v>15</v>
      </c>
      <c r="S16" s="425" t="s">
        <v>15</v>
      </c>
      <c r="T16" s="426" t="s">
        <v>15</v>
      </c>
    </row>
    <row r="17" spans="1:20" ht="85.5">
      <c r="A17" s="429" t="s">
        <v>13</v>
      </c>
      <c r="B17" s="430">
        <v>45832</v>
      </c>
      <c r="C17" s="431" t="s">
        <v>204</v>
      </c>
      <c r="D17" s="432">
        <v>411</v>
      </c>
      <c r="E17" s="433" t="s">
        <v>205</v>
      </c>
      <c r="F17" s="434" t="s">
        <v>206</v>
      </c>
      <c r="G17" s="444">
        <v>6146900.4400000004</v>
      </c>
      <c r="H17" s="444">
        <v>0</v>
      </c>
      <c r="I17" s="445">
        <v>6146900.4400000004</v>
      </c>
      <c r="J17" s="449" t="s">
        <v>56</v>
      </c>
      <c r="K17" s="435">
        <v>0</v>
      </c>
      <c r="L17" s="436">
        <v>0</v>
      </c>
      <c r="M17" s="437" t="s">
        <v>104</v>
      </c>
      <c r="N17" s="438">
        <v>4336.1899999999996</v>
      </c>
      <c r="O17" s="454">
        <v>300</v>
      </c>
      <c r="P17" s="439">
        <v>120</v>
      </c>
      <c r="Q17" s="439">
        <v>180</v>
      </c>
      <c r="R17" s="450" t="s">
        <v>15</v>
      </c>
      <c r="S17" s="440" t="s">
        <v>15</v>
      </c>
      <c r="T17" s="441" t="s">
        <v>15</v>
      </c>
    </row>
    <row r="18" spans="1:20" ht="85.5">
      <c r="A18" s="429" t="s">
        <v>13</v>
      </c>
      <c r="B18" s="430">
        <v>45832</v>
      </c>
      <c r="C18" s="431" t="s">
        <v>207</v>
      </c>
      <c r="D18" s="432">
        <v>411</v>
      </c>
      <c r="E18" s="433" t="s">
        <v>208</v>
      </c>
      <c r="F18" s="434" t="s">
        <v>241</v>
      </c>
      <c r="G18" s="444">
        <v>2080140.41</v>
      </c>
      <c r="H18" s="444">
        <v>0</v>
      </c>
      <c r="I18" s="445">
        <v>2080140.41</v>
      </c>
      <c r="J18" s="449" t="s">
        <v>56</v>
      </c>
      <c r="K18" s="435">
        <v>0</v>
      </c>
      <c r="L18" s="436">
        <v>0</v>
      </c>
      <c r="M18" s="437" t="s">
        <v>104</v>
      </c>
      <c r="N18" s="438">
        <v>1976.92</v>
      </c>
      <c r="O18" s="454">
        <v>250</v>
      </c>
      <c r="P18" s="439">
        <v>100</v>
      </c>
      <c r="Q18" s="439">
        <v>150</v>
      </c>
      <c r="R18" s="450" t="s">
        <v>15</v>
      </c>
      <c r="S18" s="440" t="s">
        <v>15</v>
      </c>
      <c r="T18" s="441" t="s">
        <v>15</v>
      </c>
    </row>
    <row r="19" spans="1:20" ht="71.25">
      <c r="A19" s="429" t="s">
        <v>13</v>
      </c>
      <c r="B19" s="430">
        <v>45833</v>
      </c>
      <c r="C19" s="431" t="s">
        <v>209</v>
      </c>
      <c r="D19" s="432">
        <v>411</v>
      </c>
      <c r="E19" s="433" t="s">
        <v>210</v>
      </c>
      <c r="F19" s="434" t="s">
        <v>242</v>
      </c>
      <c r="G19" s="444">
        <v>2504390.1</v>
      </c>
      <c r="H19" s="444">
        <v>0</v>
      </c>
      <c r="I19" s="445">
        <v>2504390.1</v>
      </c>
      <c r="J19" s="449" t="s">
        <v>56</v>
      </c>
      <c r="K19" s="435">
        <v>0</v>
      </c>
      <c r="L19" s="436">
        <v>0</v>
      </c>
      <c r="M19" s="437" t="s">
        <v>104</v>
      </c>
      <c r="N19" s="438">
        <v>1819</v>
      </c>
      <c r="O19" s="454">
        <v>250</v>
      </c>
      <c r="P19" s="439">
        <v>100</v>
      </c>
      <c r="Q19" s="439">
        <v>150</v>
      </c>
      <c r="R19" s="450" t="s">
        <v>15</v>
      </c>
      <c r="S19" s="440" t="s">
        <v>15</v>
      </c>
      <c r="T19" s="441" t="s">
        <v>15</v>
      </c>
    </row>
    <row r="20" spans="1:20" ht="85.5">
      <c r="A20" s="429" t="s">
        <v>13</v>
      </c>
      <c r="B20" s="430">
        <v>45833</v>
      </c>
      <c r="C20" s="431" t="s">
        <v>211</v>
      </c>
      <c r="D20" s="432">
        <v>411</v>
      </c>
      <c r="E20" s="433" t="s">
        <v>212</v>
      </c>
      <c r="F20" s="434" t="s">
        <v>213</v>
      </c>
      <c r="G20" s="444">
        <v>1444280.39</v>
      </c>
      <c r="H20" s="444">
        <v>0</v>
      </c>
      <c r="I20" s="445">
        <v>1444280.39</v>
      </c>
      <c r="J20" s="449" t="s">
        <v>56</v>
      </c>
      <c r="K20" s="435">
        <v>0</v>
      </c>
      <c r="L20" s="436">
        <v>0</v>
      </c>
      <c r="M20" s="437" t="s">
        <v>104</v>
      </c>
      <c r="N20" s="438">
        <v>671</v>
      </c>
      <c r="O20" s="454">
        <v>100</v>
      </c>
      <c r="P20" s="439">
        <v>40</v>
      </c>
      <c r="Q20" s="439">
        <v>60</v>
      </c>
      <c r="R20" s="450" t="s">
        <v>15</v>
      </c>
      <c r="S20" s="440" t="s">
        <v>15</v>
      </c>
      <c r="T20" s="441" t="s">
        <v>15</v>
      </c>
    </row>
    <row r="21" spans="1:20" ht="85.5">
      <c r="A21" s="429" t="s">
        <v>13</v>
      </c>
      <c r="B21" s="430">
        <v>45833</v>
      </c>
      <c r="C21" s="431" t="s">
        <v>214</v>
      </c>
      <c r="D21" s="432">
        <v>411</v>
      </c>
      <c r="E21" s="433" t="s">
        <v>215</v>
      </c>
      <c r="F21" s="434" t="s">
        <v>216</v>
      </c>
      <c r="G21" s="444">
        <v>1806616.1</v>
      </c>
      <c r="H21" s="444">
        <v>0</v>
      </c>
      <c r="I21" s="445">
        <v>1806616.1</v>
      </c>
      <c r="J21" s="449" t="s">
        <v>56</v>
      </c>
      <c r="K21" s="435">
        <v>0</v>
      </c>
      <c r="L21" s="436">
        <v>0</v>
      </c>
      <c r="M21" s="437" t="s">
        <v>104</v>
      </c>
      <c r="N21" s="438">
        <v>839</v>
      </c>
      <c r="O21" s="454">
        <v>100</v>
      </c>
      <c r="P21" s="439">
        <v>40</v>
      </c>
      <c r="Q21" s="439">
        <v>60</v>
      </c>
      <c r="R21" s="450" t="s">
        <v>15</v>
      </c>
      <c r="S21" s="440" t="s">
        <v>15</v>
      </c>
      <c r="T21" s="441" t="s">
        <v>15</v>
      </c>
    </row>
    <row r="22" spans="1:20" ht="42.75">
      <c r="A22" s="429" t="s">
        <v>217</v>
      </c>
      <c r="B22" s="430">
        <v>45824</v>
      </c>
      <c r="C22" s="431" t="s">
        <v>218</v>
      </c>
      <c r="D22" s="432">
        <v>101</v>
      </c>
      <c r="E22" s="433" t="s">
        <v>219</v>
      </c>
      <c r="F22" s="434" t="s">
        <v>220</v>
      </c>
      <c r="G22" s="444">
        <v>3169009.08</v>
      </c>
      <c r="H22" s="444">
        <v>0</v>
      </c>
      <c r="I22" s="445">
        <v>3169009.08</v>
      </c>
      <c r="J22" s="449" t="s">
        <v>56</v>
      </c>
      <c r="K22" s="435">
        <v>0</v>
      </c>
      <c r="L22" s="436">
        <v>0</v>
      </c>
      <c r="M22" s="437" t="s">
        <v>221</v>
      </c>
      <c r="N22" s="438">
        <v>1324</v>
      </c>
      <c r="O22" s="454">
        <v>5530</v>
      </c>
      <c r="P22" s="439">
        <v>2698</v>
      </c>
      <c r="Q22" s="439">
        <v>2832</v>
      </c>
      <c r="R22" s="450" t="s">
        <v>15</v>
      </c>
      <c r="S22" s="440" t="s">
        <v>15</v>
      </c>
      <c r="T22" s="441" t="s">
        <v>15</v>
      </c>
    </row>
    <row r="23" spans="1:20" ht="71.25">
      <c r="A23" s="429" t="s">
        <v>13</v>
      </c>
      <c r="B23" s="430">
        <v>45833</v>
      </c>
      <c r="C23" s="431" t="s">
        <v>222</v>
      </c>
      <c r="D23" s="432">
        <v>411</v>
      </c>
      <c r="E23" s="433" t="s">
        <v>223</v>
      </c>
      <c r="F23" s="434" t="s">
        <v>243</v>
      </c>
      <c r="G23" s="444">
        <v>1981978.35</v>
      </c>
      <c r="H23" s="444">
        <v>0</v>
      </c>
      <c r="I23" s="445">
        <v>1981978.35</v>
      </c>
      <c r="J23" s="449" t="s">
        <v>56</v>
      </c>
      <c r="K23" s="435">
        <v>0</v>
      </c>
      <c r="L23" s="436">
        <v>0</v>
      </c>
      <c r="M23" s="437" t="s">
        <v>104</v>
      </c>
      <c r="N23" s="438">
        <v>1604.19</v>
      </c>
      <c r="O23" s="454">
        <v>200</v>
      </c>
      <c r="P23" s="439">
        <v>80</v>
      </c>
      <c r="Q23" s="439">
        <v>120</v>
      </c>
      <c r="R23" s="450" t="s">
        <v>15</v>
      </c>
      <c r="S23" s="440" t="s">
        <v>15</v>
      </c>
      <c r="T23" s="441" t="s">
        <v>15</v>
      </c>
    </row>
    <row r="24" spans="1:20" ht="99.75">
      <c r="A24" s="429" t="s">
        <v>13</v>
      </c>
      <c r="B24" s="430">
        <v>45833</v>
      </c>
      <c r="C24" s="431" t="s">
        <v>224</v>
      </c>
      <c r="D24" s="432">
        <v>411</v>
      </c>
      <c r="E24" s="433" t="s">
        <v>225</v>
      </c>
      <c r="F24" s="434" t="s">
        <v>244</v>
      </c>
      <c r="G24" s="444">
        <v>902752.1</v>
      </c>
      <c r="H24" s="444">
        <v>0</v>
      </c>
      <c r="I24" s="445">
        <v>902752.1</v>
      </c>
      <c r="J24" s="449" t="s">
        <v>56</v>
      </c>
      <c r="K24" s="435">
        <v>0</v>
      </c>
      <c r="L24" s="436">
        <v>0</v>
      </c>
      <c r="M24" s="437" t="s">
        <v>104</v>
      </c>
      <c r="N24" s="438">
        <v>1292.9000000000001</v>
      </c>
      <c r="O24" s="454">
        <v>150</v>
      </c>
      <c r="P24" s="439">
        <v>60</v>
      </c>
      <c r="Q24" s="439">
        <v>90</v>
      </c>
      <c r="R24" s="450" t="s">
        <v>15</v>
      </c>
      <c r="S24" s="440" t="s">
        <v>15</v>
      </c>
      <c r="T24" s="441" t="s">
        <v>15</v>
      </c>
    </row>
    <row r="25" spans="1:20" ht="71.25">
      <c r="A25" s="429" t="s">
        <v>13</v>
      </c>
      <c r="B25" s="430">
        <v>45833</v>
      </c>
      <c r="C25" s="431" t="s">
        <v>226</v>
      </c>
      <c r="D25" s="432">
        <v>411</v>
      </c>
      <c r="E25" s="433" t="s">
        <v>227</v>
      </c>
      <c r="F25" s="434" t="s">
        <v>245</v>
      </c>
      <c r="G25" s="444">
        <v>4693234.82</v>
      </c>
      <c r="H25" s="444">
        <v>0</v>
      </c>
      <c r="I25" s="445">
        <v>4693234.82</v>
      </c>
      <c r="J25" s="449" t="s">
        <v>56</v>
      </c>
      <c r="K25" s="435">
        <v>0</v>
      </c>
      <c r="L25" s="436">
        <v>0</v>
      </c>
      <c r="M25" s="437" t="s">
        <v>104</v>
      </c>
      <c r="N25" s="438">
        <v>2997.25</v>
      </c>
      <c r="O25" s="454">
        <v>360</v>
      </c>
      <c r="P25" s="439">
        <v>144</v>
      </c>
      <c r="Q25" s="439">
        <v>216</v>
      </c>
      <c r="R25" s="450" t="s">
        <v>15</v>
      </c>
      <c r="S25" s="440" t="s">
        <v>15</v>
      </c>
      <c r="T25" s="441" t="s">
        <v>15</v>
      </c>
    </row>
    <row r="26" spans="1:20" ht="85.5">
      <c r="A26" s="429" t="s">
        <v>217</v>
      </c>
      <c r="B26" s="430">
        <v>45833</v>
      </c>
      <c r="C26" s="431" t="s">
        <v>228</v>
      </c>
      <c r="D26" s="432">
        <v>101</v>
      </c>
      <c r="E26" s="433" t="s">
        <v>229</v>
      </c>
      <c r="F26" s="434" t="s">
        <v>230</v>
      </c>
      <c r="G26" s="444">
        <v>7112703.4900000002</v>
      </c>
      <c r="H26" s="444">
        <v>0</v>
      </c>
      <c r="I26" s="445">
        <v>7112703.4900000002</v>
      </c>
      <c r="J26" s="449" t="s">
        <v>56</v>
      </c>
      <c r="K26" s="435">
        <v>0</v>
      </c>
      <c r="L26" s="436">
        <v>0</v>
      </c>
      <c r="M26" s="437" t="s">
        <v>221</v>
      </c>
      <c r="N26" s="438">
        <v>1648.5</v>
      </c>
      <c r="O26" s="454">
        <v>13251</v>
      </c>
      <c r="P26" s="439">
        <v>6466</v>
      </c>
      <c r="Q26" s="439">
        <v>6785</v>
      </c>
      <c r="R26" s="450" t="s">
        <v>15</v>
      </c>
      <c r="S26" s="440" t="s">
        <v>15</v>
      </c>
      <c r="T26" s="441" t="s">
        <v>15</v>
      </c>
    </row>
    <row r="27" spans="1:20" ht="57">
      <c r="A27" s="429" t="s">
        <v>217</v>
      </c>
      <c r="B27" s="430">
        <v>45833</v>
      </c>
      <c r="C27" s="431" t="s">
        <v>231</v>
      </c>
      <c r="D27" s="432">
        <v>101</v>
      </c>
      <c r="E27" s="433" t="s">
        <v>232</v>
      </c>
      <c r="F27" s="434" t="s">
        <v>233</v>
      </c>
      <c r="G27" s="444">
        <v>1452158.66</v>
      </c>
      <c r="H27" s="444">
        <v>0</v>
      </c>
      <c r="I27" s="445">
        <v>1452158.66</v>
      </c>
      <c r="J27" s="449" t="s">
        <v>56</v>
      </c>
      <c r="K27" s="435">
        <v>0</v>
      </c>
      <c r="L27" s="436">
        <v>0</v>
      </c>
      <c r="M27" s="437" t="s">
        <v>221</v>
      </c>
      <c r="N27" s="438">
        <v>552</v>
      </c>
      <c r="O27" s="454">
        <v>192</v>
      </c>
      <c r="P27" s="439">
        <v>93</v>
      </c>
      <c r="Q27" s="439">
        <v>99</v>
      </c>
      <c r="R27" s="450" t="s">
        <v>15</v>
      </c>
      <c r="S27" s="440" t="s">
        <v>15</v>
      </c>
      <c r="T27" s="441"/>
    </row>
    <row r="28" spans="1:20" ht="85.5">
      <c r="A28" s="429" t="s">
        <v>13</v>
      </c>
      <c r="B28" s="430">
        <v>45834</v>
      </c>
      <c r="C28" s="431" t="s">
        <v>234</v>
      </c>
      <c r="D28" s="432">
        <v>411</v>
      </c>
      <c r="E28" s="433" t="s">
        <v>235</v>
      </c>
      <c r="F28" s="434" t="s">
        <v>246</v>
      </c>
      <c r="G28" s="444">
        <v>2108155.39</v>
      </c>
      <c r="H28" s="444">
        <v>0</v>
      </c>
      <c r="I28" s="445">
        <v>2108155.39</v>
      </c>
      <c r="J28" s="449" t="s">
        <v>56</v>
      </c>
      <c r="K28" s="435">
        <v>0</v>
      </c>
      <c r="L28" s="436">
        <v>0</v>
      </c>
      <c r="M28" s="437" t="s">
        <v>104</v>
      </c>
      <c r="N28" s="438">
        <v>3010</v>
      </c>
      <c r="O28" s="454">
        <v>360</v>
      </c>
      <c r="P28" s="439">
        <v>144</v>
      </c>
      <c r="Q28" s="439">
        <v>216</v>
      </c>
      <c r="R28" s="450" t="s">
        <v>15</v>
      </c>
      <c r="S28" s="440" t="s">
        <v>15</v>
      </c>
      <c r="T28" s="441" t="s">
        <v>15</v>
      </c>
    </row>
    <row r="29" spans="1:20" ht="71.25">
      <c r="A29" s="429" t="s">
        <v>13</v>
      </c>
      <c r="B29" s="430">
        <v>45834</v>
      </c>
      <c r="C29" s="431" t="s">
        <v>236</v>
      </c>
      <c r="D29" s="432">
        <v>411</v>
      </c>
      <c r="E29" s="433" t="s">
        <v>237</v>
      </c>
      <c r="F29" s="434" t="s">
        <v>247</v>
      </c>
      <c r="G29" s="444">
        <v>1335645.6599999999</v>
      </c>
      <c r="H29" s="444">
        <v>0</v>
      </c>
      <c r="I29" s="445">
        <v>1335645.6599999999</v>
      </c>
      <c r="J29" s="449" t="s">
        <v>56</v>
      </c>
      <c r="K29" s="435">
        <v>0</v>
      </c>
      <c r="L29" s="436">
        <v>0</v>
      </c>
      <c r="M29" s="437" t="s">
        <v>104</v>
      </c>
      <c r="N29" s="438">
        <v>2138</v>
      </c>
      <c r="O29" s="454">
        <v>260</v>
      </c>
      <c r="P29" s="439">
        <v>104</v>
      </c>
      <c r="Q29" s="439">
        <v>156</v>
      </c>
      <c r="R29" s="450" t="s">
        <v>15</v>
      </c>
      <c r="S29" s="440" t="s">
        <v>15</v>
      </c>
      <c r="T29" s="441" t="s">
        <v>15</v>
      </c>
    </row>
    <row r="30" spans="1:20" ht="71.25">
      <c r="A30" s="427" t="s">
        <v>13</v>
      </c>
      <c r="B30" s="366">
        <v>45838</v>
      </c>
      <c r="C30" s="367" t="s">
        <v>238</v>
      </c>
      <c r="D30" s="368">
        <v>411</v>
      </c>
      <c r="E30" s="369" t="s">
        <v>239</v>
      </c>
      <c r="F30" s="370" t="s">
        <v>240</v>
      </c>
      <c r="G30" s="446">
        <v>3121759.01</v>
      </c>
      <c r="H30" s="446">
        <v>0</v>
      </c>
      <c r="I30" s="445">
        <v>3121759.01</v>
      </c>
      <c r="J30" s="451" t="s">
        <v>56</v>
      </c>
      <c r="K30" s="324">
        <v>0</v>
      </c>
      <c r="L30" s="371">
        <v>0</v>
      </c>
      <c r="M30" s="372" t="s">
        <v>88</v>
      </c>
      <c r="N30" s="373">
        <v>1</v>
      </c>
      <c r="O30" s="455">
        <v>200</v>
      </c>
      <c r="P30" s="374">
        <v>80</v>
      </c>
      <c r="Q30" s="374">
        <v>120</v>
      </c>
      <c r="R30" s="452" t="s">
        <v>15</v>
      </c>
      <c r="S30" s="375" t="s">
        <v>15</v>
      </c>
      <c r="T30" s="428" t="s">
        <v>15</v>
      </c>
    </row>
    <row r="31" spans="1:20" ht="15.75" thickBot="1">
      <c r="A31" s="376"/>
      <c r="B31" s="377"/>
      <c r="C31" s="377"/>
      <c r="D31" s="377"/>
      <c r="E31" s="378"/>
      <c r="F31" s="379"/>
      <c r="G31" s="380"/>
      <c r="H31" s="380"/>
      <c r="I31" s="380"/>
      <c r="J31" s="377"/>
      <c r="K31" s="214"/>
      <c r="L31" s="381"/>
      <c r="M31" s="377"/>
      <c r="N31" s="377"/>
      <c r="O31" s="377"/>
      <c r="P31" s="377"/>
      <c r="Q31" s="377"/>
      <c r="R31" s="377"/>
      <c r="S31" s="382"/>
      <c r="T31" s="383"/>
    </row>
    <row r="32" spans="1:20" ht="15.75" thickBot="1">
      <c r="A32" s="528" t="s">
        <v>174</v>
      </c>
      <c r="B32" s="529"/>
      <c r="C32" s="529"/>
      <c r="D32" s="529"/>
      <c r="E32" s="529"/>
      <c r="F32" s="384" t="s">
        <v>9</v>
      </c>
      <c r="G32" s="385">
        <f>SUM(G16:G31)</f>
        <v>53265417.170000002</v>
      </c>
      <c r="H32" s="385">
        <f>SUM(H16:H31)</f>
        <v>0</v>
      </c>
      <c r="I32" s="385">
        <f>G32-H32</f>
        <v>53265417.170000002</v>
      </c>
      <c r="J32" s="386"/>
      <c r="K32" s="387"/>
      <c r="L32" s="388"/>
      <c r="M32" s="389"/>
      <c r="N32" s="390"/>
      <c r="O32" s="390"/>
      <c r="P32" s="390"/>
      <c r="Q32" s="391"/>
      <c r="R32" s="391"/>
      <c r="S32" s="391"/>
    </row>
    <row r="33" spans="1:19" ht="15.75" thickTop="1">
      <c r="A33" s="528" t="s">
        <v>174</v>
      </c>
      <c r="B33" s="529"/>
      <c r="C33" s="529"/>
      <c r="D33" s="529"/>
      <c r="E33" s="529"/>
      <c r="F33" s="392"/>
      <c r="G33" s="393"/>
      <c r="H33" s="394"/>
      <c r="I33" s="395"/>
      <c r="J33" s="386"/>
      <c r="K33" s="387"/>
      <c r="L33" s="388"/>
      <c r="M33" s="389"/>
      <c r="N33" s="390"/>
      <c r="O33" s="390"/>
      <c r="P33" s="390"/>
      <c r="Q33" s="391"/>
      <c r="R33" s="391"/>
      <c r="S33" s="391"/>
    </row>
    <row r="34" spans="1:19">
      <c r="A34" s="396" t="s">
        <v>175</v>
      </c>
      <c r="B34" s="9"/>
      <c r="C34" s="9"/>
      <c r="D34" s="9"/>
      <c r="E34" s="9"/>
      <c r="F34" s="9"/>
      <c r="G34" s="397"/>
      <c r="H34" s="9"/>
      <c r="I34" s="9"/>
      <c r="J34" s="9"/>
      <c r="K34" s="9"/>
      <c r="L34" s="398"/>
      <c r="M34" s="399"/>
      <c r="N34" s="9"/>
      <c r="O34" s="9"/>
      <c r="P34" s="9"/>
      <c r="Q34" s="9"/>
      <c r="R34" s="9"/>
      <c r="S34" s="9"/>
    </row>
    <row r="35" spans="1:19">
      <c r="G35" s="168"/>
      <c r="K35"/>
    </row>
    <row r="36" spans="1:19">
      <c r="F36" s="36"/>
      <c r="G36" s="400"/>
      <c r="H36" s="400"/>
      <c r="I36" s="176"/>
    </row>
    <row r="37" spans="1:19">
      <c r="G37" s="36"/>
      <c r="H37" s="168"/>
    </row>
    <row r="38" spans="1:19">
      <c r="G38" s="36"/>
      <c r="H38" s="36"/>
    </row>
    <row r="39" spans="1:19">
      <c r="G39" s="36"/>
      <c r="H39" s="37"/>
    </row>
    <row r="40" spans="1:19">
      <c r="G40" s="37"/>
    </row>
  </sheetData>
  <mergeCells count="26">
    <mergeCell ref="A32:E32"/>
    <mergeCell ref="A33:E33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3:T3"/>
    <mergeCell ref="A5:T5"/>
    <mergeCell ref="A7:B7"/>
    <mergeCell ref="C7:D7"/>
    <mergeCell ref="A4:T4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RESUMEN</vt:lpstr>
      <vt:lpstr>PDM</vt:lpstr>
      <vt:lpstr>FORTAMUN</vt:lpstr>
      <vt:lpstr>FAISMUN </vt:lpstr>
      <vt:lpstr>'FAISMUN '!Área_de_impresión</vt:lpstr>
      <vt:lpstr>FORTAMUN!Área_de_impresión</vt:lpstr>
      <vt:lpstr>PDM!Área_de_impresión</vt:lpstr>
      <vt:lpstr>RESUMEN!Área_de_impresión</vt:lpstr>
      <vt:lpstr>'FAISMUN '!Títulos_a_imprimir</vt:lpstr>
      <vt:lpstr>FORTAMUN!Títulos_a_imprimir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2025-07-08T20:24:11Z</cp:lastPrinted>
  <dcterms:created xsi:type="dcterms:W3CDTF">2018-01-26T00:48:08Z</dcterms:created>
  <dcterms:modified xsi:type="dcterms:W3CDTF">2025-07-08T20:24:13Z</dcterms:modified>
</cp:coreProperties>
</file>